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https://ricostruzione-my.sharepoint.com/personal/mirko_marseglia_commissarioricostruzione_it/Documents/PERSONALE/SCR ATTIVITA' PERSONALE/PIANO SPECIALE RICOSTRUZIONE/PSRv3/ALLEGATI/post-intesa/"/>
    </mc:Choice>
  </mc:AlternateContent>
  <xr:revisionPtr revIDLastSave="1560" documentId="11_F204FB0652DD51D9A3613431F07E3272DE465669" xr6:coauthVersionLast="47" xr6:coauthVersionMax="47" xr10:uidLastSave="{74C8A96B-32EA-5849-BB44-E8F956A695BB}"/>
  <bookViews>
    <workbookView xWindow="0" yWindow="780" windowWidth="41120" windowHeight="25800" xr2:uid="{00000000-000D-0000-FFFF-FFFF00000000}"/>
  </bookViews>
  <sheets>
    <sheet name="Sheet1" sheetId="1" r:id="rId1"/>
  </sheets>
  <definedNames>
    <definedName name="_xlnm._FilterDatabase" localSheetId="0" hidden="1">Sheet1!$A$1:$U$315</definedName>
    <definedName name="_xlnm.Print_Titles" localSheetId="0">Sheet1!$1:$1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4" i="1" l="1"/>
  <c r="H314" i="1"/>
  <c r="K314" i="1"/>
  <c r="N314" i="1"/>
  <c r="Q314" i="1"/>
  <c r="T314" i="1"/>
  <c r="H315" i="1"/>
  <c r="K315" i="1"/>
  <c r="N315" i="1"/>
  <c r="Q315" i="1"/>
  <c r="T315" i="1"/>
  <c r="N16" i="1"/>
  <c r="N17" i="1"/>
  <c r="N18" i="1"/>
  <c r="N159" i="1"/>
  <c r="N160" i="1"/>
  <c r="N161" i="1"/>
  <c r="N162" i="1"/>
  <c r="N164" i="1"/>
  <c r="N165" i="1"/>
  <c r="N166" i="1"/>
  <c r="N167" i="1"/>
  <c r="N168" i="1"/>
  <c r="N169"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2" i="1"/>
  <c r="N3" i="1"/>
  <c r="N4" i="1"/>
  <c r="N5" i="1"/>
  <c r="N6" i="1"/>
  <c r="N7" i="1"/>
  <c r="N8" i="1"/>
  <c r="N19" i="1"/>
  <c r="N20" i="1"/>
  <c r="N21" i="1"/>
  <c r="N22" i="1"/>
  <c r="N23" i="1"/>
  <c r="N24" i="1"/>
  <c r="N25" i="1"/>
  <c r="N26" i="1"/>
  <c r="N27" i="1"/>
  <c r="N28" i="1"/>
  <c r="N29" i="1"/>
  <c r="N30" i="1"/>
  <c r="N31" i="1"/>
  <c r="N32" i="1"/>
  <c r="N33" i="1"/>
  <c r="N34" i="1"/>
  <c r="N35" i="1"/>
  <c r="N36" i="1"/>
  <c r="N37" i="1"/>
  <c r="N38"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39" i="1"/>
  <c r="N40" i="1"/>
  <c r="N41" i="1"/>
  <c r="N85" i="1"/>
  <c r="N86" i="1"/>
  <c r="N87" i="1"/>
  <c r="N88" i="1"/>
  <c r="N89"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82" i="1"/>
  <c r="N300" i="1"/>
  <c r="N301" i="1"/>
  <c r="N302" i="1"/>
  <c r="N303" i="1"/>
  <c r="N304" i="1"/>
  <c r="N305" i="1"/>
  <c r="N306" i="1"/>
  <c r="N307" i="1"/>
  <c r="N308" i="1"/>
  <c r="N83" i="1"/>
  <c r="N309" i="1"/>
  <c r="N310" i="1"/>
  <c r="N9" i="1"/>
  <c r="N10" i="1"/>
  <c r="N11" i="1"/>
  <c r="N12" i="1"/>
  <c r="N13" i="1"/>
  <c r="N156" i="1"/>
  <c r="N163" i="1"/>
  <c r="N311" i="1"/>
  <c r="N312" i="1"/>
  <c r="N14" i="1"/>
  <c r="N313" i="1"/>
  <c r="N170" i="1"/>
  <c r="N90" i="1"/>
  <c r="N91" i="1"/>
  <c r="N92" i="1"/>
  <c r="N93" i="1"/>
  <c r="N94" i="1"/>
  <c r="N95" i="1"/>
  <c r="N228" i="1"/>
  <c r="N265" i="1"/>
  <c r="N157" i="1"/>
  <c r="N158" i="1"/>
  <c r="N84" i="1"/>
  <c r="T15" i="1"/>
  <c r="T16" i="1"/>
  <c r="T17" i="1"/>
  <c r="T18" i="1"/>
  <c r="T159" i="1"/>
  <c r="T160" i="1"/>
  <c r="T161" i="1"/>
  <c r="T162" i="1"/>
  <c r="T164" i="1"/>
  <c r="T165" i="1"/>
  <c r="T166" i="1"/>
  <c r="T167" i="1"/>
  <c r="T168" i="1"/>
  <c r="T169"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2" i="1"/>
  <c r="T3" i="1"/>
  <c r="T4" i="1"/>
  <c r="T5" i="1"/>
  <c r="T6" i="1"/>
  <c r="T7" i="1"/>
  <c r="T8" i="1"/>
  <c r="T19" i="1"/>
  <c r="T20" i="1"/>
  <c r="T21" i="1"/>
  <c r="T22" i="1"/>
  <c r="T23" i="1"/>
  <c r="T24" i="1"/>
  <c r="T25" i="1"/>
  <c r="T26" i="1"/>
  <c r="T27" i="1"/>
  <c r="T28" i="1"/>
  <c r="T29" i="1"/>
  <c r="T30" i="1"/>
  <c r="T31" i="1"/>
  <c r="T32" i="1"/>
  <c r="T33" i="1"/>
  <c r="T34" i="1"/>
  <c r="T35" i="1"/>
  <c r="T36" i="1"/>
  <c r="T37" i="1"/>
  <c r="T38"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39" i="1"/>
  <c r="T40" i="1"/>
  <c r="T41" i="1"/>
  <c r="T85" i="1"/>
  <c r="T86" i="1"/>
  <c r="T87" i="1"/>
  <c r="T88" i="1"/>
  <c r="T89"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82" i="1"/>
  <c r="T300" i="1"/>
  <c r="T301" i="1"/>
  <c r="T302" i="1"/>
  <c r="T303" i="1"/>
  <c r="T304" i="1"/>
  <c r="T305" i="1"/>
  <c r="T306" i="1"/>
  <c r="T307" i="1"/>
  <c r="T308" i="1"/>
  <c r="T83" i="1"/>
  <c r="T309" i="1"/>
  <c r="T310" i="1"/>
  <c r="T9" i="1"/>
  <c r="T10" i="1"/>
  <c r="T11" i="1"/>
  <c r="T12" i="1"/>
  <c r="T13" i="1"/>
  <c r="T156" i="1"/>
  <c r="T163" i="1"/>
  <c r="T311" i="1"/>
  <c r="T312" i="1"/>
  <c r="T14" i="1"/>
  <c r="T313" i="1"/>
  <c r="T170" i="1"/>
  <c r="T90" i="1"/>
  <c r="T91" i="1"/>
  <c r="T92" i="1"/>
  <c r="T93" i="1"/>
  <c r="T94" i="1"/>
  <c r="T95" i="1"/>
  <c r="T228" i="1"/>
  <c r="T265" i="1"/>
  <c r="T157" i="1"/>
  <c r="T158" i="1"/>
  <c r="T84" i="1"/>
  <c r="Q15" i="1"/>
  <c r="Q16" i="1"/>
  <c r="Q17" i="1"/>
  <c r="Q18" i="1"/>
  <c r="Q159" i="1"/>
  <c r="Q160" i="1"/>
  <c r="Q161" i="1"/>
  <c r="Q162" i="1"/>
  <c r="Q164" i="1"/>
  <c r="Q165" i="1"/>
  <c r="Q166" i="1"/>
  <c r="Q167" i="1"/>
  <c r="Q168" i="1"/>
  <c r="Q169"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2" i="1"/>
  <c r="Q3" i="1"/>
  <c r="Q4" i="1"/>
  <c r="Q5" i="1"/>
  <c r="Q6" i="1"/>
  <c r="Q7" i="1"/>
  <c r="Q8" i="1"/>
  <c r="Q19" i="1"/>
  <c r="Q20" i="1"/>
  <c r="Q21" i="1"/>
  <c r="Q22" i="1"/>
  <c r="Q23" i="1"/>
  <c r="Q24" i="1"/>
  <c r="Q25" i="1"/>
  <c r="Q26" i="1"/>
  <c r="Q27" i="1"/>
  <c r="Q28" i="1"/>
  <c r="Q29" i="1"/>
  <c r="Q30" i="1"/>
  <c r="Q31" i="1"/>
  <c r="Q32" i="1"/>
  <c r="Q33" i="1"/>
  <c r="Q34" i="1"/>
  <c r="Q35" i="1"/>
  <c r="Q36" i="1"/>
  <c r="Q37" i="1"/>
  <c r="Q38"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39" i="1"/>
  <c r="Q40" i="1"/>
  <c r="Q41" i="1"/>
  <c r="Q85" i="1"/>
  <c r="Q86" i="1"/>
  <c r="Q87" i="1"/>
  <c r="Q88" i="1"/>
  <c r="Q89"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82" i="1"/>
  <c r="Q300" i="1"/>
  <c r="Q301" i="1"/>
  <c r="Q302" i="1"/>
  <c r="Q303" i="1"/>
  <c r="Q304" i="1"/>
  <c r="Q305" i="1"/>
  <c r="Q306" i="1"/>
  <c r="Q307" i="1"/>
  <c r="Q308" i="1"/>
  <c r="Q83" i="1"/>
  <c r="Q309" i="1"/>
  <c r="Q310" i="1"/>
  <c r="Q9" i="1"/>
  <c r="Q10" i="1"/>
  <c r="Q11" i="1"/>
  <c r="Q12" i="1"/>
  <c r="Q13" i="1"/>
  <c r="Q156" i="1"/>
  <c r="Q163" i="1"/>
  <c r="Q311" i="1"/>
  <c r="Q312" i="1"/>
  <c r="Q14" i="1"/>
  <c r="Q313" i="1"/>
  <c r="Q170" i="1"/>
  <c r="Q90" i="1"/>
  <c r="Q91" i="1"/>
  <c r="Q92" i="1"/>
  <c r="Q93" i="1"/>
  <c r="Q94" i="1"/>
  <c r="Q95" i="1"/>
  <c r="Q228" i="1"/>
  <c r="Q265" i="1"/>
  <c r="Q157" i="1"/>
  <c r="Q158" i="1"/>
  <c r="Q84" i="1"/>
  <c r="N15" i="1"/>
  <c r="K15" i="1"/>
  <c r="K16" i="1"/>
  <c r="K17" i="1"/>
  <c r="K18" i="1"/>
  <c r="K159" i="1"/>
  <c r="K160" i="1"/>
  <c r="K161" i="1"/>
  <c r="K162" i="1"/>
  <c r="K164" i="1"/>
  <c r="K165" i="1"/>
  <c r="K166" i="1"/>
  <c r="K167" i="1"/>
  <c r="K168" i="1"/>
  <c r="K169"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2" i="1"/>
  <c r="K3" i="1"/>
  <c r="K4" i="1"/>
  <c r="K5" i="1"/>
  <c r="K6" i="1"/>
  <c r="K7" i="1"/>
  <c r="K8" i="1"/>
  <c r="K19" i="1"/>
  <c r="K20" i="1"/>
  <c r="K21" i="1"/>
  <c r="K22" i="1"/>
  <c r="K23" i="1"/>
  <c r="K24" i="1"/>
  <c r="K25" i="1"/>
  <c r="K26" i="1"/>
  <c r="K27" i="1"/>
  <c r="K28" i="1"/>
  <c r="K29" i="1"/>
  <c r="K30" i="1"/>
  <c r="K31" i="1"/>
  <c r="K32" i="1"/>
  <c r="K33" i="1"/>
  <c r="K34" i="1"/>
  <c r="K35" i="1"/>
  <c r="K36" i="1"/>
  <c r="K37" i="1"/>
  <c r="K38"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39" i="1"/>
  <c r="K40" i="1"/>
  <c r="K41" i="1"/>
  <c r="K85" i="1"/>
  <c r="K86" i="1"/>
  <c r="K87" i="1"/>
  <c r="K88" i="1"/>
  <c r="K89"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82" i="1"/>
  <c r="K300" i="1"/>
  <c r="K301" i="1"/>
  <c r="K302" i="1"/>
  <c r="K303" i="1"/>
  <c r="K304" i="1"/>
  <c r="K305" i="1"/>
  <c r="K306" i="1"/>
  <c r="K307" i="1"/>
  <c r="K308" i="1"/>
  <c r="K83" i="1"/>
  <c r="K309" i="1"/>
  <c r="K310" i="1"/>
  <c r="K9" i="1"/>
  <c r="K10" i="1"/>
  <c r="K11" i="1"/>
  <c r="K12" i="1"/>
  <c r="K13" i="1"/>
  <c r="K156" i="1"/>
  <c r="K163" i="1"/>
  <c r="K311" i="1"/>
  <c r="K312" i="1"/>
  <c r="K14" i="1"/>
  <c r="K313" i="1"/>
  <c r="K170" i="1"/>
  <c r="K90" i="1"/>
  <c r="K91" i="1"/>
  <c r="K92" i="1"/>
  <c r="K93" i="1"/>
  <c r="K94" i="1"/>
  <c r="K95" i="1"/>
  <c r="K228" i="1"/>
  <c r="K265" i="1"/>
  <c r="K157" i="1"/>
  <c r="K158" i="1"/>
  <c r="K84" i="1"/>
  <c r="H15" i="1"/>
  <c r="H16" i="1"/>
  <c r="H17" i="1"/>
  <c r="H18" i="1"/>
  <c r="H159" i="1"/>
  <c r="H160" i="1"/>
  <c r="H161" i="1"/>
  <c r="H162" i="1"/>
  <c r="H164" i="1"/>
  <c r="H165" i="1"/>
  <c r="H166" i="1"/>
  <c r="H167" i="1"/>
  <c r="H168" i="1"/>
  <c r="H169"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2" i="1"/>
  <c r="H3" i="1"/>
  <c r="H4" i="1"/>
  <c r="H5" i="1"/>
  <c r="H6" i="1"/>
  <c r="H7" i="1"/>
  <c r="H8" i="1"/>
  <c r="H19" i="1"/>
  <c r="H20" i="1"/>
  <c r="H21" i="1"/>
  <c r="H22" i="1"/>
  <c r="H23" i="1"/>
  <c r="H24" i="1"/>
  <c r="H25" i="1"/>
  <c r="H26" i="1"/>
  <c r="H27" i="1"/>
  <c r="H28" i="1"/>
  <c r="H29" i="1"/>
  <c r="H30" i="1"/>
  <c r="H31" i="1"/>
  <c r="H32" i="1"/>
  <c r="H33" i="1"/>
  <c r="H34" i="1"/>
  <c r="H35" i="1"/>
  <c r="H36" i="1"/>
  <c r="H37" i="1"/>
  <c r="H38"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39" i="1"/>
  <c r="H40" i="1"/>
  <c r="H41" i="1"/>
  <c r="H85" i="1"/>
  <c r="H86" i="1"/>
  <c r="H87" i="1"/>
  <c r="H88" i="1"/>
  <c r="H89"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82" i="1"/>
  <c r="H300" i="1"/>
  <c r="H301" i="1"/>
  <c r="H302" i="1"/>
  <c r="H303" i="1"/>
  <c r="H304" i="1"/>
  <c r="H305" i="1"/>
  <c r="H306" i="1"/>
  <c r="H307" i="1"/>
  <c r="H308" i="1"/>
  <c r="H83" i="1"/>
  <c r="H309" i="1"/>
  <c r="H310" i="1"/>
  <c r="H9" i="1"/>
  <c r="H10" i="1"/>
  <c r="H11" i="1"/>
  <c r="H12" i="1"/>
  <c r="H13" i="1"/>
  <c r="H156" i="1"/>
  <c r="H163" i="1"/>
  <c r="H311" i="1"/>
  <c r="H312" i="1"/>
  <c r="H14" i="1"/>
  <c r="H313" i="1"/>
  <c r="H170" i="1"/>
  <c r="H90" i="1"/>
  <c r="H91" i="1"/>
  <c r="H92" i="1"/>
  <c r="H93" i="1"/>
  <c r="H94" i="1"/>
  <c r="H95" i="1"/>
  <c r="H228" i="1"/>
  <c r="H265" i="1"/>
  <c r="H157" i="1"/>
  <c r="H158" i="1"/>
  <c r="H84" i="1"/>
  <c r="S316" i="1"/>
  <c r="R316" i="1"/>
  <c r="P316" i="1"/>
  <c r="O316" i="1"/>
  <c r="M316" i="1"/>
  <c r="L316" i="1"/>
  <c r="J316" i="1"/>
  <c r="I316" i="1"/>
  <c r="G316" i="1"/>
  <c r="F316" i="1"/>
  <c r="A316" i="1"/>
  <c r="N316" i="1" l="1"/>
  <c r="K316" i="1"/>
  <c r="T316" i="1"/>
  <c r="Q316" i="1"/>
  <c r="H316" i="1"/>
</calcChain>
</file>

<file path=xl/sharedStrings.xml><?xml version="1.0" encoding="utf-8"?>
<sst xmlns="http://schemas.openxmlformats.org/spreadsheetml/2006/main" count="1905" uniqueCount="701">
  <si>
    <t>ID INTERVENTO</t>
  </si>
  <si>
    <t>AMBITO</t>
  </si>
  <si>
    <t>REGIONE</t>
  </si>
  <si>
    <t>SOGGETTO BENEFICIARIO</t>
  </si>
  <si>
    <t>DESCRIZIONE INTERVENTO</t>
  </si>
  <si>
    <t>VARIAZIONE
CONTRIBUTO CS</t>
  </si>
  <si>
    <t>VARIAZIONE
DONAZIONE CS</t>
  </si>
  <si>
    <t>MOTIVAZIONE VARIAZIONE</t>
  </si>
  <si>
    <t>EMILIA-ROMAGNA</t>
  </si>
  <si>
    <t>GESTIONE MATERIALI</t>
  </si>
  <si>
    <t>COMUNE DI MODIGLIANA</t>
  </si>
  <si>
    <t>SOMMA URGENZA</t>
  </si>
  <si>
    <t>COMUNE DI BUDRIO</t>
  </si>
  <si>
    <t>COMUNE DI CONSELICE</t>
  </si>
  <si>
    <t>CITTÀ METROPOLITANA DI BOLOGNA</t>
  </si>
  <si>
    <t>DIFESA IDRAULICA</t>
  </si>
  <si>
    <t>INFRASTRUTTURE VIARIE</t>
  </si>
  <si>
    <t>COMUNE DI BRISIGHELLA</t>
  </si>
  <si>
    <t>ALLEGGERIMENTO FRONTE FRANOSO, REALIZZAZIONE DI TERRAZZAMENTI, PULIZIA RIVA, COMPATTAZIONE STRADA, REGIMENTAZIONE DELLE ACQUE NEI FOSSI OCCLUSI</t>
  </si>
  <si>
    <t>COMUNE DI BOLOGNA</t>
  </si>
  <si>
    <t>PROVINCIA DI MODENA</t>
  </si>
  <si>
    <t>COMUNE DI FAENZA</t>
  </si>
  <si>
    <t>REALIZZAZIONE NUOVO IMPALCATO PONTE DELLE GRAZIE:
- PROGETTAZIONE ESECUTIVA DI TUTTO L'INTERVENTO;
- ESECUZIONE INDAGINI PROPEDEUTICHE ALLA PROGETTAZIONE.
REALIZZAZIONE NUOVO IMPALCATO PONTE DELLE GRAZIE OVVERO SUO INTEGRALE RIFACIMENTO.</t>
  </si>
  <si>
    <t>CONTRIBUTO CS
PSR v2</t>
  </si>
  <si>
    <t>DONAZIONE CS
PSR v2</t>
  </si>
  <si>
    <t>COMUNE DI SAN LEO</t>
  </si>
  <si>
    <t>RIMODULAZIONE PIANO SPECIALE RICOSTRUZIONE - FASE I</t>
  </si>
  <si>
    <t xml:space="preserve">REALIZZAZIONE OPERE DI CONTENIMENTO DELLE SCARPATE, CONSOLIDAMENTO DELLA SEDE STRADALE. - VIA DELLA FRATTA </t>
  </si>
  <si>
    <t>COMUNE DI PORTICO E SAN BENEDETTO</t>
  </si>
  <si>
    <t>MESSA IN SICUREZZA E MITIGAZIONE DEL RISCHIO DELLA STRADA VICINALE AD USO PUBBLICO PECORILE E
ABITATO DI SAN BENEDETTO IN ALPE-L. PROGETTAZIONE ESECUTIVA
SAN BENEDETTO IN ALPE</t>
  </si>
  <si>
    <t>COMUNE DI CASOLA VALSENIO</t>
  </si>
  <si>
    <t>ER-URVI-000147-SH</t>
  </si>
  <si>
    <t>ER-UBIS-000186-SH</t>
  </si>
  <si>
    <t>ER-UBIS-000189-SH</t>
  </si>
  <si>
    <t>ER-UBIS-000190-SH</t>
  </si>
  <si>
    <t>ER-UBIS-000196-SH</t>
  </si>
  <si>
    <t>ER-UBIS-000198-SH</t>
  </si>
  <si>
    <t>ER-UBIS-000200-SH</t>
  </si>
  <si>
    <t>ER-URVI-000846-SH</t>
  </si>
  <si>
    <t>ER-URVI-001331-SH</t>
  </si>
  <si>
    <t>INDENNIZZO ASS
PSR v2</t>
  </si>
  <si>
    <t>VAR. IND. ASSICURATIVO</t>
  </si>
  <si>
    <t>ALTRI FIN.
PSR v2</t>
  </si>
  <si>
    <t>VAR. 
ALTRI FIN.</t>
  </si>
  <si>
    <t>COFIN. RIS. PROP.
PSRv2</t>
  </si>
  <si>
    <t>VAR.
COFIN. RIS. PROP.</t>
  </si>
  <si>
    <t>COMUNE DI MAIOLO</t>
  </si>
  <si>
    <t>PROVINCIA DI RAVENNA</t>
  </si>
  <si>
    <t>ERP - SANITARIA</t>
  </si>
  <si>
    <t>STR. SCOLASTICHE/SPORTIVE</t>
  </si>
  <si>
    <t>ER-SPSC-000074</t>
  </si>
  <si>
    <t>COMUNE DI SOLAROLO</t>
  </si>
  <si>
    <t>SI PREVEDE DI DEMOLIRE E RICOSTRUIRE IL DEPOSITO E SPOGLIATOIO SECONDARIO, LA SOSTITUZIONE DEGLI INFISSI INTERNEI ED ESTENI AMMALORATI, LA TINTEGGIATURA DI TUTTI I LOCALI, PREVIO BONIFICA DEGLI INTONACI, SOSTITUZIONE CENTRALE TERMICA.</t>
  </si>
  <si>
    <t>COMUNE DI CASTEL BOLOGNESE</t>
  </si>
  <si>
    <t>CONSORZIO DI BONIFICA DELLA ROMAGNA</t>
  </si>
  <si>
    <t>ER-SOUR-001802</t>
  </si>
  <si>
    <t>COMPLETAMENTO DI OPERE DI SOMMA URGENZA PER CONSOLIDAMENTI DEL RIVESTIMENTO SPONDALE IN C.A., SOSTITUZIONE DEGLI  INVERTER PRESSO LA CENTRALE IDROVORA RIO PIRCIO PER AUMENTARNE L'EFFICIENZA, INSERIMENTO DI SGRIGLIATORE AUTOMATICO A MONTE DEL TRATTO TOMBINATO PER PROTEGGERE LE APPERECCHIATURE ELETTROMECCANICHE -  COMPLETAMENTO INTERVENTO N. 1802 ORD. 6</t>
  </si>
  <si>
    <t>COMUNE DI LUGO</t>
  </si>
  <si>
    <t>COMUNE DI SANT'AGATA SUL SANTERNO</t>
  </si>
  <si>
    <t>COMUNE DI BAGNACAVALLO</t>
  </si>
  <si>
    <t>CONTRIBUTO CS
PSR v3</t>
  </si>
  <si>
    <t>DONAZIONE CS
PSR v3</t>
  </si>
  <si>
    <t>ALTRI FIN.
PSR v3</t>
  </si>
  <si>
    <t>COFIN. RIS. PROP.
PSRv3</t>
  </si>
  <si>
    <t>INDENNIZZO ASS
PSR v3</t>
  </si>
  <si>
    <t>ER-SOUR-001650</t>
  </si>
  <si>
    <t>SSPP 86-5-6-31-48-28-19-30-51-253-610-29-53-54-50-80 IN VARIE TRATTE – LAVORI DI APPRESTAMENTO CANTIERI PER CHIUSURE E/O LIMITAZIONI AL TRANSITO, CHIUSURA BUCHE, LAVAGGIO STRADE E MESSA IN SICUREZZA  AFFIDAMENTO ALLA DITTA AREA SICURA S.C.R.L.
VIA SALVADOR ALLENDE, 39
40021 BORGO TOSSIGNANO (BO)
C.F./P.IVA 03662581200 CIG 98588482BE</t>
  </si>
  <si>
    <t>ER-SOUR-001822</t>
  </si>
  <si>
    <t>CONSORZIO DI BONIFICA DELLA BURANA</t>
  </si>
  <si>
    <t>SPESE SOSTENUTE DAL CONSORZIO PER LA GESTIONE DELLA PIENA E DELL'EMERGENZA ANCHE A SUPPORTO DI ALTRI CONSORZI DI BONIFICA</t>
  </si>
  <si>
    <t>ER-SOUR-002346</t>
  </si>
  <si>
    <t>COMUNE DI GATTEO</t>
  </si>
  <si>
    <t>MANUTENZIONE STRAORDINARIA IMPIANTO SOLLEVAMENTO SOTTOPASSO V. ERBOSA</t>
  </si>
  <si>
    <t>ER-URID-000102</t>
  </si>
  <si>
    <t>REALIZZAZIONE DI NUOVO IMPIANTO IDROVO E COSTRUZIONE DI NUOVE PARATOIE ALL'IMMISSIONE DEL CANALE LAMA SAN GIORGIO NEL FIUME RONCO</t>
  </si>
  <si>
    <t>ER-URID-000105</t>
  </si>
  <si>
    <t>INTERVENTO URGENTE DI CONSOLIDAMENTO E RISANAMENTO MURI TERMINALI RIO AGINA</t>
  </si>
  <si>
    <t>ER-URID-000106</t>
  </si>
  <si>
    <t>ADEGUAMENTO E POTENZIAMENTO IMPIANTO IDROVORO RIO DI CASALE CON REGIMAZIONE DELLE ACQUE PROVENINTI DAI VERSANTI LIMITROFI</t>
  </si>
  <si>
    <t>ER-URID-000110</t>
  </si>
  <si>
    <t>RISEZIONAMENTO E POTENZIAMENTO DEGLI ARGINI DEL CANALE OLCA, CON RIMOZIONE DELLE PRINCIPALI OSTRUZIONI IDRAULICHE</t>
  </si>
  <si>
    <t>ER-URVI-000003</t>
  </si>
  <si>
    <t>COMUNE DI CASTEL D'AIANO</t>
  </si>
  <si>
    <t>OPERE DI CONSOLIDAMENTO DELLE SPONDE DEL CORSO D'ACQUA ATTRAVERSO LA CREAZIONE DI BARRIERE IN MASSI CICLOPICI. RIMOZIONE DEL MATERIALE CHE OSTRUISCE O CHE RIDUCE LA SEZIONE DEL CORSO D'ACQUA. VERIFICA E OPERE DI CONSOLIDAMENTO DEL PONTE SULLA VIABILITÀ DI VIA DEL MACCHIONE. (IN CASO DI OTTENIMENTO DI CONTRIBUTO, INIZIO NEL 2024 E CONCLUSIONE ENTRO AUTUNNO 2024)</t>
  </si>
  <si>
    <t>ER-URVI-000009</t>
  </si>
  <si>
    <t>COMUNE DI BORGO TOSSIGNANO</t>
  </si>
  <si>
    <t xml:space="preserve">LAVORI DI RIPRISTINO SEDE STRADALE E RELATIVI FOSSI DI GUARDIA </t>
  </si>
  <si>
    <t>ER-URVI-000030</t>
  </si>
  <si>
    <t>DEMOLIZIONE E RICOSTRUZIONE</t>
  </si>
  <si>
    <t>ER-URVI-000061</t>
  </si>
  <si>
    <t>COMUNE DI CASALFIUMANESE</t>
  </si>
  <si>
    <t>GABBIONATI PER LA PROTEZIONE DELLA VIA SILLARO</t>
  </si>
  <si>
    <t>ER-URVI-000089</t>
  </si>
  <si>
    <t>COMUNE DI SASSO MARCONI</t>
  </si>
  <si>
    <t>REALIZZAZIONE DI OPERA DI DIFESA DELLA SPONDA SINISTRA DEL RIO MAGGIORE CON REALIZZAZIONE DI
OPERA DI SOSTEGNO DELLA SEDE STRADALE INTERESSATA DALL’EROSIONE</t>
  </si>
  <si>
    <t>ER-URVI-000114</t>
  </si>
  <si>
    <t>NUOVO CIRCONDARIO IMOLESE</t>
  </si>
  <si>
    <t>NECESSARIE DIVERSE TIPOLOGIE DI INTERVENTO CHE DEVONO ESSERE OGGETTO DI SPECIFICA PROGETTAZIONE: RIPRISTINO SPONDE SANTERNO, CONSOLIDAMENTO O MESSSA IN SICUREZZA DELLE FRANE CHE HANNO INTERESSATO IL TRACCIATO, RIPRISTINO DELLA PAVIMENTAZIONE DEL TRACCIATO DANNEGGIATO.</t>
  </si>
  <si>
    <t>ER-URVI-000152</t>
  </si>
  <si>
    <t>LAVORI DI RIPRISTINO SEDE STRADALE E CONSOLIDAMENTO FRANE</t>
  </si>
  <si>
    <t>ER-URVI-000154</t>
  </si>
  <si>
    <t>LAVORI DI RIPRISTINO SEDE STRADALE E CONSOLIDAMENTO FRANE - PROGETTAZIONE SECUTIVA DI TUTTO L'INTERVENTO; INTERVENTI DI "MITIGAZIONE DEL RISCHIO” INTESI QUALI QUELLI DI "MANUTENZIONE" E "MESSA IN SICUREZZA" DELLA SEDE STRADALE (E PARTILIMITROFE) NONCHÈ QUELLI "NON
STRUTTURALI" SUL CORPO FRANA</t>
  </si>
  <si>
    <t>ER-URVI-000318</t>
  </si>
  <si>
    <t>COMUNE DI MONTE SAN PIETRO</t>
  </si>
  <si>
    <t>OPERE DI SOSTEGNO DEL VERSANTE SOPRA STRADA</t>
  </si>
  <si>
    <t>ER-URVI-000385</t>
  </si>
  <si>
    <t>GESTIONE DEL TRAFFICO A SENSO UNICO ALTERNATO. REALIZZAZIONE DI OPERE DI SOSTEGNO SU PALI CON CORDOLO DI TESTA PER L’INSTALLAZIONE DI GUARD-RAIL.</t>
  </si>
  <si>
    <t>ER-URVI-000387</t>
  </si>
  <si>
    <t xml:space="preserve">INTERVENTI DI MOVIMENTO TERRA E RIPORTO MATERIALE INERTE ARIDO PER LA SISTEMAZIONE DELLA CARREGGIATA COSÌ DA RENDERE IL TRATTO STRADALE IDONEO ALLA RIAPERTURA AL TRAFFICO. SI DOVRANNO REALIZZARE DELLE OPERE DI DRENAGGIO PER LA CONDUZIONE E REGIMAZIONE DELLE ACQUE SUPERFICIALI E DI INFILTRAZIONE OLTRE AD OPERE DI CONSOLIDAMENTO E SOSTEGNO DEL PIANO STRADALE </t>
  </si>
  <si>
    <t>ER-URVI-000392</t>
  </si>
  <si>
    <t>INTERRUZIONE DELLA STRADA ALLA CIRCOLAZIONE. REALIZZAZIONE DI UN OPERA DI SOSTEGNO SU PALI CON
CORDOLO DI TESTA PER L’INSTALLAZIONE DI GUARD-RAIL</t>
  </si>
  <si>
    <t>ER-URVI-000393</t>
  </si>
  <si>
    <t>INTERRUZIONE DELLA STRADA ALLA CIRCOLAZIONE. REALIZZAZIONE DI OPERE DI SOSTEGNO SU PALI CON
CORDOLO DI TESTA PER L’INSTALLAZIONE DI GUARD-RAIL.</t>
  </si>
  <si>
    <t>ER-URVI-000394</t>
  </si>
  <si>
    <t>SEGNALAMENTI DEGLI SMOTTAMENTI CON RESTRINGIMENTI DI CARREGGIATA. REALIZZAZIONE DI OPERE DI
SOSTEGNO SU PALI CON CORDOLO DI TESTA PER L’INSTALLAZIONE DI GUARD-RAIL.</t>
  </si>
  <si>
    <t>ER-URVI-000412</t>
  </si>
  <si>
    <t>COMUNE DI SAN LAZZARO DI SAVENA</t>
  </si>
  <si>
    <t>CONSOLIDAMENTO MURO DI SOSTEGNO E RIPRISTINO DEL VERSANTE DI VIA LERCARO</t>
  </si>
  <si>
    <t>ER-URVI-000490</t>
  </si>
  <si>
    <t>COMUNE DI MONTERENZIO</t>
  </si>
  <si>
    <t>RIMOZIONE DETRITI E DISGAGGIO E PULIZIA SCARPATE, PULIZIA RETICOLO IDROGRAFICO MINORE DEMANIALE, RIFACIMENTO DEL MANTO STRADALE CON OPERE DI CONSOLIDAMENTO E RIPRISTINO VIABILITÀ IN SICUREZZA</t>
  </si>
  <si>
    <t>ER-URVI-000492</t>
  </si>
  <si>
    <t>RIMOZIONE DETRITI E DISGAGGIO E PULIZIA SCARPATE, PULIZIA RETICOLO IDROGRAFICO MINORE  DEMANIALE, RIFACIMENTO DEL MANTO STRADALE CON OPERE DI CONSOLIDAMENTO E RIPRISTINO VIABILITÀ IN SICUREZZA - RIO FIUMETTO</t>
  </si>
  <si>
    <t>ER-URVI-000495</t>
  </si>
  <si>
    <t>RIMOZIONE DETRITI E DISGAGGIO E PULIZIA SCARPATE, PULIZIA RETICOLO IDROGRAFICO MINORE  DEMANIALE, RIFACIMENTO DEL MANTO STRADALE CON OPERE DI CONSOLIDAMENTO E RIPRISTINO VIABILITÀ IN SICUREZZA - RIO VIA LAMMA</t>
  </si>
  <si>
    <t>ER-URVI-000513</t>
  </si>
  <si>
    <t>RIMOZIONE DETRITI E DISGAGGIO SCARPATA, RIFACIMENTO DEL MANTO STRADALE CON OPERE DI CONSOLIDAMENTO E RIPRISTINO VIABILITÀ IN SICUREZZA</t>
  </si>
  <si>
    <t>ER-URVI-000520</t>
  </si>
  <si>
    <t>RIMOZIONE DETRITI E DISGAGGIO E PULIZIA SCARPATE, PULIZIA RETICOLO IDROGRAFICO MINORE 
DEMANIALE, RIFACIMENTO DEL MANTO STRADALE CON OPERE DI CONSOLIDAMENTO E RIPRISTINO VIABILITÀ 
IN SICUREZZA - VIA S.ANNA</t>
  </si>
  <si>
    <t>ER-URVI-000522</t>
  </si>
  <si>
    <t>COMUNE DI CASTEL SAN PIETRO TERME</t>
  </si>
  <si>
    <t>CONSOLIDAMENTO MOVIMENTO FRANOSO A MONTE ED A VALLE ID FRANA 001, REALIZZAZIONE NUOVA FONDAZIONE E SEDE STRADALE - 20 METRI</t>
  </si>
  <si>
    <t>ER-URVI-000523</t>
  </si>
  <si>
    <t xml:space="preserve">CONSOLIDAMENTO MOVIMENTO FRANOSO A MONTE ED A VALLE ID FRANA 002, REALIZZAZIONE NUOVA FONDAZIONE E SEDE STRADALE </t>
  </si>
  <si>
    <t>ER-URVI-000525</t>
  </si>
  <si>
    <t>CONSOLIDAMENTO MOVIMENTO FRANOSO A MONTE ED A VALLE ID FRANA 004, REALIZZAZZIONE DI NUOVE FONDAZIONI E SEDE STRADALE</t>
  </si>
  <si>
    <t>ER-URVI-000526</t>
  </si>
  <si>
    <t>CONSOLIDAMENTO MOVIMENTO FRANOSO A MONTE ED A VALLE ID FRANA 005, CONSOLIDAMENTO A VALLE, REALIZZAZZIONE DI NUOVE FONDAZIONI E SEDE STRADALE</t>
  </si>
  <si>
    <t>ER-URVI-000528</t>
  </si>
  <si>
    <t>CONSOLIDAMENTO MOVIMENTO FRANOSO A MONTE  ID FRANA 007, RIPRISITNO BANCHINA E FOSSO STRADALE</t>
  </si>
  <si>
    <t>ER-URVI-000531</t>
  </si>
  <si>
    <t>CONSOLIDAMENTO MOVIMENTO FRANOSO A MONTE ED A VALLE ID FRANA 011, RIPRISTINO SEDE STRADALE</t>
  </si>
  <si>
    <t>ER-URVI-000532</t>
  </si>
  <si>
    <t>CONSOLIDAMENTO MOVIMENTO FRANOSO A VALLE ID FRANA 012, RIPRISTINO CARREGGIATA E FOSSI DI GUARDIA</t>
  </si>
  <si>
    <t>ER-URVI-000533</t>
  </si>
  <si>
    <t>CONSOLIDAMENTO MOVIMENTO FRANOSO A MONTE ED A VALLE ID FRANA 013</t>
  </si>
  <si>
    <t>ER-URVI-000534</t>
  </si>
  <si>
    <t>CONSOLIDAMENTO MOVIMENTO FRANOSO A MONTE ED A VALLE ID FRANA 015, RIPRISTINO SEDE STRADALE E FONDAZIONI</t>
  </si>
  <si>
    <t>ER-URVI-000540</t>
  </si>
  <si>
    <t>CONSOLIDAMENTO MOVIMENTO FRANOSO A MONTE ED A VALLE ID FRANA 021, RIPRISTINO SEDE STRADALE E FONDAZIONI</t>
  </si>
  <si>
    <t>ER-URVI-000541</t>
  </si>
  <si>
    <t>CONSOLIDAMENTO MOVIMENTO FRANOSO A MONTE ED A VALLE ID FRANA 022, RIPRISTINO SEDE STRADALE E FONDAZIONI</t>
  </si>
  <si>
    <t>ER-URVI-000542</t>
  </si>
  <si>
    <t>CONSOLIDAMENTO MOVIMENTO FRANOSO A MONTE ED A VALLE ID FRANA 023, RIPRISTINO SEDE STRADALE E FONDAZIONI</t>
  </si>
  <si>
    <t>ER-URVI-000543</t>
  </si>
  <si>
    <t>CONSOLIDAMENTO MOVIMENTO FRANOSO A MONTE ED A VALLE ID FRANA 024, RIPRISTINO SEDE STRADALE E FONDAZIONI</t>
  </si>
  <si>
    <t>ER-URVI-000544</t>
  </si>
  <si>
    <t>CONSOLIDAMENTO MOVIMENTO FRANOSO A MONTE ED A VALLE ID FRANA 026 - 027, RIPRISTINO SEDE STRADALE E FONDAZIONI COMPRESA IL RIFACIMENTO DEL PERCORSO PEDONALE INTERPOSTO TRA LE DUE VIABILITÀ</t>
  </si>
  <si>
    <t>ER-URVI-000561</t>
  </si>
  <si>
    <t>COMUNE DI DOZZA</t>
  </si>
  <si>
    <t>VIA
SANT'ANASTASIA - REALIZZAZIONE DI OPERE DI INGEGNERIA CIVILE PER LA STABILIZZAZIONE DEL PIANO VIARIO</t>
  </si>
  <si>
    <t>ER-URVI-000562</t>
  </si>
  <si>
    <t xml:space="preserve">VIA CASETTE MOLINO -  IMPLEMENTAZIONE DI MISURE STRUTTURALI E NON STRUTTURALI VOLTE ALLA RIDUZIONE DELLA VULNERABILITÀ IDROGEOLOGICA </t>
  </si>
  <si>
    <t>ER-URVI-000594</t>
  </si>
  <si>
    <t>RIPRISTINO DEL FRONTE STRADALE DELLA VIA VALSELLUSTRA A SEGUITO DI MOVIMENTO FRANOSO</t>
  </si>
  <si>
    <t>ER-URVI-000596</t>
  </si>
  <si>
    <t>SISTEMAZIONE GABBIONATE DI VIA ALDO MORO</t>
  </si>
  <si>
    <t>ER-URVI-000598</t>
  </si>
  <si>
    <t>SISTEMAZIONE SEDE STRADALE E RISPRITINO STATO DI FATTO</t>
  </si>
  <si>
    <t>ER-URVI-000613</t>
  </si>
  <si>
    <t>LAVORI DI RIPRISTINO DEFINITIVO DELLA SEDE STRADALE E DELLE SCARPATE DI MONTE E DI VALLE DELLA SP7 VALLE DELL' IDICE E DELLA DELLA SP35 SASSONERO</t>
  </si>
  <si>
    <t>ER-URVI-000614</t>
  </si>
  <si>
    <t>LAVORI DI RIPRISTINO DEFINITIVO DELLA SEDE STRADALE E DELLE SCARPATE DI MONTE E DI VALLE DELLA SP15 BORDONA</t>
  </si>
  <si>
    <t>ER-URVI-000615</t>
  </si>
  <si>
    <t>LAVORI DI RIPRISTINO DEFINITIVO DELLA SEDE STRADALE E DELLE SCARPATE DI MONTE E DI VALLE DELLA SP21 VAL SILLARO</t>
  </si>
  <si>
    <t>ER-URVI-000616</t>
  </si>
  <si>
    <t>LAVORI DI RIPRISTINO DEFINITIVO DELLA SEDE STRADALE E DELLE SCARPATE DI MONTE E DI VALLE DELLA SP33 CASOLANA</t>
  </si>
  <si>
    <t>ER-URVI-000617</t>
  </si>
  <si>
    <t>LAVORI DI RIPRISTINO DEFINITIVO DELLA SEDE STRADALE E DELLE SCARPATE DI MONTE E DI VALLE DELLA SP34 GESSO</t>
  </si>
  <si>
    <t>ER-URVI-000619</t>
  </si>
  <si>
    <t>LAVORI DI RIPRISTINO DEFINITIVO DELLA SEDE STRADALE E DELLE SCARPATE DI MONTE E DI VALLE DELLA SP36 VAL DI ZENA</t>
  </si>
  <si>
    <t>ER-URVI-000622</t>
  </si>
  <si>
    <t>LAVORI DI RIPRISTINO DEFINITIVO DELLA SEDE STRADALE E DELLE SCARPATE DI MONTE E DI VALLE DELLA SP75 MONTEMAGGIORE
(QUOTA PARTE SARA' FINANZIATA CON FONDI DELLE SOMME URGENZE)</t>
  </si>
  <si>
    <t>ER-URVI-000623</t>
  </si>
  <si>
    <t>LAVORI DI RIPRISTINO DEFINITIVO DELLA SEDE STRADALE E DELLE SCARPATE DI MONTE E DI VALLE DELLA SP58 PIEVE DEL PINO</t>
  </si>
  <si>
    <t>ER-URVI-000626</t>
  </si>
  <si>
    <t>LAVORI DI RIPRISTINO POSTAZIONE MTS SP325 VAL DI SETTA E VAL DI BISENZIO KM 4+350
LAVORI DI RIPRISTINO DEFINITIVO DELLA SEDE STRADALE E DELLE SCARPATE DI MONTE E DI VALLE DELLA
SP325 DI VAL DI SETTA E VAL DI BISENZIO NEL TRATTO NEL TERRITORIO COMUNALE DI MONZUNO, CON ESCLUSIONE DEI TRATTI PIÙ URGENTI E/O GIÀ DIVERSAMENTE FINANZIATI</t>
  </si>
  <si>
    <t>ER-URVI-000631</t>
  </si>
  <si>
    <t>INTERVENTO DI RIPRISTINO CAMMINAMENTI E ATTREZZATURE</t>
  </si>
  <si>
    <t>ER-URVI-000634</t>
  </si>
  <si>
    <t>RIPRISTINO DELLE SPONDE DEL GUADO</t>
  </si>
  <si>
    <t>ER-URVI-000635</t>
  </si>
  <si>
    <t>RIMOZIONE DEL MATERIALE LEGNOSO ACCUMULATO A RIDOSSO DEI MANUFATTI (PONTI/GUADI)</t>
  </si>
  <si>
    <t>ER-URVI-000643</t>
  </si>
  <si>
    <t>CONSOLIDAMENTO DELLA STRUTTURA DEL PONTE DI VIA CASALINO</t>
  </si>
  <si>
    <t>ER-URVI-000717</t>
  </si>
  <si>
    <t>COMUNE DI CIVITELLA DI ROMAGNA</t>
  </si>
  <si>
    <t>RIPRISTINO MESSA IN SICUREZZA</t>
  </si>
  <si>
    <t>ER-URVI-000756</t>
  </si>
  <si>
    <t>COMUNE DI FORLIMPOPOLI</t>
  </si>
  <si>
    <t>STRADA COMUNALE VIA TORRICCHIA, VIA TAGLIATA - SAN PAOLO - CONSOLIDAMENTO E STABILIZZAZIONE DEL PACCHETTO STRADALE</t>
  </si>
  <si>
    <t>ER-URVI-000759</t>
  </si>
  <si>
    <t>STRADA COMUNALE-VIA MONTANARA VICINALE E COMUNALE, VIA MELATELLO</t>
  </si>
  <si>
    <t>ER-URVI-000760</t>
  </si>
  <si>
    <t>PONTICELLO SU STRADA COMUNALE-PONTICELLO SULL'AUSA</t>
  </si>
  <si>
    <t>ER-URVI-000832</t>
  </si>
  <si>
    <t>COMUNE DI MERCATO SARACENO</t>
  </si>
  <si>
    <t>INTERVENTI DI CONSOLIDAMENTO IDROGEOLOGICO VIABILITÀ COMUNALE IN LOCALITÀ BORA (STRADA BORA FALCINO PIAVOLA) E BACCIOLINO (VIA ROMAGNA)</t>
  </si>
  <si>
    <t>ER-URVI-000834</t>
  </si>
  <si>
    <t>INTERVENTI DI CONSOLIDAMENTO IDROGEOLOGICO VIABILITÀ COMUNALE IN LOCALITÀ MONTE IOTTONE (VIA FALCONARA)</t>
  </si>
  <si>
    <t>ER-URVI-000838</t>
  </si>
  <si>
    <t xml:space="preserve">PRIME OPERE PER LE INDAGINI PRELIMINARI ALLA PROGETTAZIONE DEGLI INTERVENTI DI RIPRISTINO DELLE SPALLE E DELLE VOLTE DEI PONTI. INDAGINI PRELIMINARI PER IL DIMENSIONAMENTO DEI NUOVI ATTRAVERSAMENTI STRADALI. PRIME OPERE DI MESSA IN SICUREZZA DEI PONTI E DEGLI ATTRAVERSAMENTI  </t>
  </si>
  <si>
    <t>ER-URVI-000841</t>
  </si>
  <si>
    <t>INTERVENTI DI CONSOLIDAMENTO IDROGEOLOGICO VIABILITÀ COMUNALE IN LOCALITÀ MUSELLA</t>
  </si>
  <si>
    <t>ER-URVI-000843</t>
  </si>
  <si>
    <t>MESSA IN SICUREZZA E CONSOLIDAMENTO DELLA STRADA VICINALE AD USO PUBBLICO PORTICO – BUDRIOLO-L'INTERVENTO PREVEDE IL CONSOLIDAMENTO DELLA SEDE STRADALE MEDIANTE LA REALIZZAZIONE DI PALI E LA REGIMAZIONE DELLE ACQUE SUPERFICIALI CON PROFILATURA DELLE SCARPATE</t>
  </si>
  <si>
    <t>ER-URVI-000844</t>
  </si>
  <si>
    <t>MESSA IN SICUREZZA E CONSOLIDAMENTO DELLA STRADA COMUNALE VIA DANTE -L'INTERVENTO PREVEDE IL CONSOLIDAMENTO DELLA SEDE STRADALE MEDIANTE LA REALIZZAZIONE DI PALI E LA REGIMAZIONE DELLE ACQUE SUPERFICIALI CON PROFILATURA DELLE SCARPATE</t>
  </si>
  <si>
    <t>ER-URVI-000845</t>
  </si>
  <si>
    <t>MESSA IN SICUREZZA E CONSOLIDAMENTO DELLA STRADA VICINALE AD USO PUBBLICO SAN BENEDETTO – CAPRINCOLLE-L'INTERVENTO PREVEDE IL CONSOLIDAMENTO DELLA SEDE STRADALE MEDIANTE LA REALIZZAZIONE DI PALI E LA REGIMAZIONE DELLE ACQUE SUPERFICIALI CON PROFILATURA DELLE SCARPATE</t>
  </si>
  <si>
    <t>ER-URVI-000847</t>
  </si>
  <si>
    <t>MESSA IN SICUREZZA E CONSOLIDAMENTO DELLA STRADA COMUNALE VIALE ACQUACHETA -L'INTERVENTO PREVEDE IL CONSOLIDAMENTO DELLA SEDE STRADALE MEDIANTE LA REALIZZAZIONE DI PALI E MURO IN CEMENTO ARMATO RIVESTITO IN PIETRA OLTRE ALLA REGIMAZIONE DELLE ACQUE SUPERFICIALI CON PROFILATURA DELLE SCARPATE</t>
  </si>
  <si>
    <t>ER-URVI-000848</t>
  </si>
  <si>
    <t>MESSA IN SICUREZZA E CONSOLIDAMENTO DELLA STRADA COMUNALE VIA EREMO -L'INTERVENTO PREVEDE IL CONSOLIDAMENTO DELLA SEDE STRADALE MEDIANTE LA COSTRUZIONE DI MURO IN CEMENTO ARMATO E LA REGIMAZIONE DELLE ACQUE SUPERFICIALI CON PROFILATURA DELLE SCARPATE</t>
  </si>
  <si>
    <t>ER-URVI-000849</t>
  </si>
  <si>
    <t>MESSA IN SICUREZZA E CONSOLIDAMENTO DELLA STRADA VICINALE AD USO PUBBLICO CAMPACCIO -L'INTERVENTO PREVEDE IL CONSOLIDAMENTO DELLA SEDE STRADALE MEDIANTE LA REALIZZAZIONE DI PALI E LA REGIMAZIONE DELLE ACQUE SUPERFICIALI CON PROFILATURA DELLE SCARPATE</t>
  </si>
  <si>
    <t>ER-URVI-000850</t>
  </si>
  <si>
    <t>MESSA IN SICUREZZA E CONSOLIDAMENTO VIA TOSCO ROMAGNOLA -L'INTERVENTO PREVEDE IL CONSOLIDAMENTO DELLA SEDE STRADALE MEDIANTE LA REALIZZAZIONE DI PALI E LA REGIMAZIONE DELLE ACQUE SUPERFICIALI CON PROFILATURA DELLE SCARPATE</t>
  </si>
  <si>
    <t>ER-URVI-000851</t>
  </si>
  <si>
    <t>MESSA IN SICUREZZA E CONSOLIDAMENTO VIA MOLINO-L'INTERVENTO PREVEDE LA SISTEMAZIONE E CORRETTA REGIMENTAZIONE DELLE ACQUE SUPERFICIALI E SISTEMAZIONE DEL MANTO STRADALE</t>
  </si>
  <si>
    <t>ER-URVI-000897</t>
  </si>
  <si>
    <t>COMUNE DI RONCOFREDDO</t>
  </si>
  <si>
    <t>RIPRISTINO E CONSOLIDAMENTO DEI VERSANTI FRANATI E SEDE STRADALE - PROGETTAZIONE</t>
  </si>
  <si>
    <t>ER-URVI-000898</t>
  </si>
  <si>
    <t>RIPRISTINO E CONSOLIDAMENTO DEI VERSANTI FRANATI E SEDE STRADALE VIA PESCHIERA II TRATTO A RIDOSSO DEL CENTRO STORICO DI SORRIVOLI - PROGETTAZIONE</t>
  </si>
  <si>
    <t>ER-URVI-000899</t>
  </si>
  <si>
    <t>RIPRISTINO E CONSOLIDAMENTO DEI VERSANTI FRANATI CON RICOSTRUZIONE DELLE PARTI DI SEDE STRADALE DI VIA COMPAGNIA CROLLATE - PROGETTAZIONE</t>
  </si>
  <si>
    <t>ER-URVI-000900</t>
  </si>
  <si>
    <t>RIPRISTINO DEL CORPO STRADALE (FONDAZIONE EMANTO) DI VIA RUBICONE II TRATTO E DELLE SUE PERTINENZE - PROGETTAZIONE</t>
  </si>
  <si>
    <t>ER-URVI-000912</t>
  </si>
  <si>
    <t>COMUNE DI SARSINA</t>
  </si>
  <si>
    <t xml:space="preserve">PRIMI INTERVENTI URGENTI SU STRADA COMUNALE  VOLTI AL RIPRISTINO PARZIALE E TEMPORANEO  DELLA VIABILITA'  CON SISTEMAZIONE SCARPATE, REGIMAZIONE DELLE ACQUE E SISTEMAZIONE PIANI VIABILI CON RELATIVE OPERE PROVVISIONALI  E DI PRESIDIO DI PROTEZIONE DELLA SEDE STRADALE </t>
  </si>
  <si>
    <t>ER-URVI-000940</t>
  </si>
  <si>
    <t>COMUNE DI TREDOZIO</t>
  </si>
  <si>
    <t>MESSA IN SICUREZZA STRADA COMUNALE VIA BATTAGLIONE CORBARI - REGIMAZIONE ACQUE, RIPRISTINO SEDE STRADALE CON SOTTOFONDO</t>
  </si>
  <si>
    <t>ER-URVI-000943</t>
  </si>
  <si>
    <t>MESSA IN SICUREZZA STRADA COMUNALE VIA SANTA MARIA IN CASTELLO - REGIMAZIONE ACQUE, RIPRISTINO SEDE STRADALE CON SOTTOFONDO</t>
  </si>
  <si>
    <t>ER-URVI-000945</t>
  </si>
  <si>
    <t>MESSA IN SICUREZZA STRADA COMUNALE VIA ROCCHIGIANA - REGIMAZIONE ACQUE, RIPRISTINO SEDE STRADALE CON SOTTOFONDO E DRENAGGI:
- PROGETTAZIONE ESECUTIVA DI TUTTO L'INTERVENTO;
- INTERVENTI DI "MITIGAZIONE DEL RISCHIO” INTESI QUALI QUELLI DI "MANUTENZIONE" E "MESSA IN SICUREZZA" DELLA SEDE STRADALE (E PARTI LIMITROFE) OLTRE ALL'INTRODUZIONE DI OPERE DI REGIMENTAZIONE DELLE ACQUE.</t>
  </si>
  <si>
    <t>ER-URVI-000948</t>
  </si>
  <si>
    <t>MESSA IN SICUREZZA -REGIMAZIONE ACQUE, RIPRISTINO SEDE STRADALE CON SOTTOFONDO, DRENAGGI E MESSA IN SICUREZZA SCARPATE</t>
  </si>
  <si>
    <t>ER-URVI-000953</t>
  </si>
  <si>
    <t>RIPRISTINO SEDE STRADALE CON RIPROFILATURA SCARPATE, REGIMAZIONE ACQUE E RISANAMENTO PIANO VIABILE</t>
  </si>
  <si>
    <t>ER-URVI-000954</t>
  </si>
  <si>
    <t>ER-URVI-000958</t>
  </si>
  <si>
    <t>RIPRISTINO SEDE STRADALE CON RIPROFILATURA SCARPATE, OPERE DI CONSLIDAMENTO , REGIMAZIONE ACQUE E RISANAMENTO PIANO VIABILE</t>
  </si>
  <si>
    <t>ER-URVI-000961</t>
  </si>
  <si>
    <t>PARCHEGGIO MERCATALE - COMUNE DI TREDOZIO - LAVORI DI MESSA IN SICUREZZA DEL CORPO STRADALE PER IL RIPRISTINO DELLA TRANSITABILITÀ A SEGUITO DEGLI EVENTI CALAMITOSI DEL MAGGIO 2023</t>
  </si>
  <si>
    <t>ER-URVI-000963</t>
  </si>
  <si>
    <t>SC VIA BACHELET - COMUNE DI TREDOZIO - LAVORI DI MESSA IN SICUREZZA DEL CORPO STRADALE PER IL RIPRISTINO DELLA TRANSITABILITÀ A SEGUITO DEGLI EVENTI CALAMITOSI DEL MAGGIO 2023</t>
  </si>
  <si>
    <t>ER-URVI-000970</t>
  </si>
  <si>
    <t>CONSORZI STRADALI RIUNITI</t>
  </si>
  <si>
    <t>FRANE SU STRADA VICINALE AD USO PUBBLICO CONSORZIATA - VIA ROMANA - EVENTI CALAMITOSI  MAGGIO 2023, OCDPC 992/2023 - FRANE SU STRADA VICINALE AD USO PUBBLICO - VIA ROMANA - CONSOLIDAMENTO E MESSA IN SICUREZZA DELLE SCARPATE PRIMO TRATTO.</t>
  </si>
  <si>
    <t>ER-URVI-000971</t>
  </si>
  <si>
    <t>EVENTI CALAMITOSI MAGGIO 2023, OCDPC 992/2023 - ALLUVIONE SU STRADA VICINALE AD USO PUBBLICO - ESONDAZIONE FIUME SAVIO ALL'ALTEZZA DI PIEVESESTINA E RONTA (SX E DX IDRAULICA) - RIRPISTINO VIABILITÀ E FOSSI - VIA MASIERA 1^, TRATTO DA VIA CERCHIA DI SAN MARTINO E VIA ROVESCIO..</t>
  </si>
  <si>
    <t>ER-URVI-000972</t>
  </si>
  <si>
    <t>EVENTI CALAMITOSI MAGGIO 2023, OCDPC 992/2023 - ALLUVIONE SU STRADA VICINALE AD USO PUBBLICO - ESONDAZIONE FIUME SAVIO ALL'ALTEZZA DI PIEVESESTINA E RONTA (SX E DX IDRAULICA) - RICOSTRUZIONE CORPO STRADALE, CONSOLIDAMENTO E RIRPISTINO FOSSI - VIA BOSCONE, TRATTO DA VIA CERCHIA DI SAN MARTINO A VIA VIOLA BOSCONE.</t>
  </si>
  <si>
    <t>ER-URVI-000980</t>
  </si>
  <si>
    <t>EVENTI CALAMITOSI MAGGIO 2023, OCDPC 992/2023 - FRANE SCARPATE SCOLI LUNGO STRADE VICINALI AD USO PUBBLICO - CONSOLIDAMENTO SCARPATE E RICOSTRUZIONE SEDE STRADALE - VIA PIEVE DI SAN PIETRO</t>
  </si>
  <si>
    <t>ER-URVI-000996</t>
  </si>
  <si>
    <t>PROVINCIA DI FORLI'-CESENA</t>
  </si>
  <si>
    <t>REALIZZAZIONE DI INTERVENTI DI RIPRISTINO DEL CORPO STRADALE COLLASSATO CAUSA DEI DISSESTI IN AREA FORLIVESE: SP4 DEL BIDENTE LOCALITA' PIANETTO  SP20 TRAMAZZO MARZENO LOCALITA' RUPE PAPPONA SP21 TREBBIO AL KM 4+000</t>
  </si>
  <si>
    <t>ER-URVI-001047</t>
  </si>
  <si>
    <t>COMUNE DI SAN MAURO PASCOLI</t>
  </si>
  <si>
    <t>INTERVENTI DI RIFACIMENTO PAVIMENTAZIONI STRADALI IN VIA VILLAGRAPPA E VIA RIO SALTO I A SEGUITO DELL’EMERGENZA IDRAULICA E IDROGEOLOGICA DEL 16-05-2024</t>
  </si>
  <si>
    <t>ER-URVI-001048</t>
  </si>
  <si>
    <t>INTERVENTI DI PULIZIA CADITOIE STRADALI E FOGNE BIANCHE ALL'INTERNO DEL TERRITORIO COMUNALE</t>
  </si>
  <si>
    <t>ER-URVI-001114</t>
  </si>
  <si>
    <t>COMUNE DI POLINAGO</t>
  </si>
  <si>
    <t>LAVORI DI MESSA IN SICUREZZA DELLA SEDE STRADALE DI VIA DEL FIORENTINO E VIA MONTEFORCO TRAMITE OPERE DI SOSTEGNO, OPERE DI REGIMAZIONE DELLE ACQUE E RIPRISTINO DELLE SEDI STRADALI DANNEGGIATE</t>
  </si>
  <si>
    <t>ER-URVI-001183</t>
  </si>
  <si>
    <t>UNIONE DELLA ROMAGNA FAENTINA</t>
  </si>
  <si>
    <t>STRADA FORESTALE CANOVA DEI TOPI - ID_145 - RICOSTRUZIONE DEL PIANO VIARIO E CONSOLIDAMENTO DEL VERSANTE INTERO</t>
  </si>
  <si>
    <t>ER-URVI-001184</t>
  </si>
  <si>
    <t>STRADA FORESTALE FAGGETO - ID_158 - CONSOLIDAMENTO A VALLE</t>
  </si>
  <si>
    <t>ER-URVI-001234</t>
  </si>
  <si>
    <t>COMUNE DI RUSSI</t>
  </si>
  <si>
    <t>B - INTERVENTI URGENTI FINALIZZATI AL RIPRISTINO DEI SERVIZI PUBBLICI E DELLE INFRASTRUTTURE DI RETE STRATEGICHE AVVIATI O DA AVVIARE NEI PROSSIMI MESI-SISTEMAZIONE E RIFACIMENTO DELLE INFRASTRUTTURE AMMALORATE/ROTTE (STRADE, FOSSI, TOMBAMENTI, ECC.) NELLE AREE DEL COMUNE DI RUSSI NEI PRESSI DELLA FRAZIONE DI GODO, INTERESSATE DALL'ALLUVIONE DEL MAGGIO 2023</t>
  </si>
  <si>
    <t>ER-URVI-001235</t>
  </si>
  <si>
    <t>B - INTERVENTI URGENTI FINALIZZATI AL RIPRISTINO DEI SERVIZI PUBBLICI E DELLE INFRASTRUTTURE DI RETE STRATEGICHE AVVIATI O DA AVVIARE NEI PROSSIMI MESI-SISTEMAZIONE E RIFACIMENTO DELLE INFRASTRUTTURE AMMALORATE/ROTTE (STRADE, FOSSI, TOMBAMENTI, ECC.) NELL'AREE DEL COMUNE DI RUSSI NEI PRESSI DELLA FRAZIONE DI SAN PANCRAZIO, INTERESSATE DALL'ALLUVIONE DEL MAGGIO 2023</t>
  </si>
  <si>
    <t>ER-URVI-001237</t>
  </si>
  <si>
    <t>LAVORI DI RIPRISTINO STRADE COMUNALI DANNEGGIATE POST ALLUVIONE - VIA MURAGLIONE</t>
  </si>
  <si>
    <t>ER-URVI-001249</t>
  </si>
  <si>
    <t>INTERVENTI DI SMALTIMENTO DEI FANGHI RACCOLTI NEL TERRITORIO COMUNALE E DEPOSITATI IN AREA
PREDISPOSTA ALL’ACCUMULO IN VIA ENZO FERRARI (EX STEPRA)</t>
  </si>
  <si>
    <t>ER-URVI-001278</t>
  </si>
  <si>
    <t>INTERVENTO DI RIPRISTINO DEL CORPO DI CONTENIMENTO LATERALE FRANATO LUNGO LA S.P. 302 R ALLA P.KM 81+200 IN DX IN COMUNE DI BRISIGHELLA</t>
  </si>
  <si>
    <t>ER-URVI-001290</t>
  </si>
  <si>
    <t>INTERVENTO DI MESSA IN SICUREZZA E RIPRISTINO RETI PARAMASSI ESISTENTI VERSANTE ROCCIOSO SITO LUNGO LA S.P. N. 306R "CASOLANA-RIOLESE" ALLA P.KM. 27+700 IN DX IN COMUNE DI CASOLA
VALSENIO</t>
  </si>
  <si>
    <t>ER-URVI-001291</t>
  </si>
  <si>
    <t>REALIZZAZIONE DI NUOVO TRATTO STRADALE IN VARIANTE ALL'ABITATO DI BORGO RIVOLA</t>
  </si>
  <si>
    <t>ER-URVI-001337</t>
  </si>
  <si>
    <t>REALIZZAZIONE DI IDONEE STRUTTURE DI CONTENIMENTO DELLE TERRE</t>
  </si>
  <si>
    <t>ER-URVI-001339</t>
  </si>
  <si>
    <t>RIPRISTINO DELLA CARREGGIATA A NORMA DEL CODICE DELLA STRADA. REALIZZAZIONE DI IDONEE STRUTTURE DI CONTENIMENTO E RIPRISTINO DEL TRATTO STRADALE</t>
  </si>
  <si>
    <t>ER-URVI-001341</t>
  </si>
  <si>
    <t>RIPRISTINO STRADA FRANATA, BANCHINE E RINFORZO SPONDE</t>
  </si>
  <si>
    <t>ER-URVI-001342</t>
  </si>
  <si>
    <t>RIPRISTONO DEL MANTO STRADALE E DELLE BANCHINE STRADALI</t>
  </si>
  <si>
    <t>ER-URVI-001343</t>
  </si>
  <si>
    <t>RIPRISTINO ASFALTO DANNEGGIATO, RIFACIMENTO BANCHINE E
RICOSTRUZIONE SPONDE</t>
  </si>
  <si>
    <t>ER-URVI-001356</t>
  </si>
  <si>
    <t>REALIZZAZIONE NUOVO PONTE</t>
  </si>
  <si>
    <t>ER-URVI-001420</t>
  </si>
  <si>
    <t>COMUNE DI MONTEFIORE CONCA</t>
  </si>
  <si>
    <t>BONIFICA DEL MOVIMENTO FRANOSO IN VIA PANORAMICA IN CORRISPONDENZA DEL CIVICO 136</t>
  </si>
  <si>
    <t>ER-URVI-001426</t>
  </si>
  <si>
    <t>INTERVENTO DI CONSOLIDAMENTO MOVIMENTO FRANOSO SULLA STRADA COMUNALE DI CAVALLARA LOC. SELVALUNGA CON RIPRISTINO DELLA CARREGGIATA E RIPROFILATURA SCARPATE DI MONTE DANNEGGIATE DAGLI EVENTI ATMOSFERICI DEL MAGGIO 2023</t>
  </si>
  <si>
    <t>ER-URVI-001447</t>
  </si>
  <si>
    <t>COMUNE DI MONTECOPIOLO</t>
  </si>
  <si>
    <t>MESSA IN SICUREZZA STRADA COMUNALE CAMPODARCO MEDIANTE REGIMAZIONE ACQUE, STABILIZZAZIONE DISSESTI E RIPRISTINO PIANO VIABILE</t>
  </si>
  <si>
    <t>ER-URVI-001448</t>
  </si>
  <si>
    <t>MESSA IN SICUREZZA STRADA COMUNALE MEDIANTE STABILIZZAZIONE VERSANTE, REGIMAZIONE ACQUE E REALIZZAZIONE OPERA DI DIFESA MEDIANTE GABBIONATE</t>
  </si>
  <si>
    <t>ER-URVI-001451</t>
  </si>
  <si>
    <t>COMUNE DI SAN GIOVANNI IN MARIGNANO</t>
  </si>
  <si>
    <t>RIFACIMENTO DEL PONTE AD UNA QUOTA MAGGIORE RISPETTO ALL'ALVEO DEL TORRENTE TAVOLLO SULLA VIA MOSCA MONTELORO</t>
  </si>
  <si>
    <t>ER-URVI-001452</t>
  </si>
  <si>
    <t>RIFACIMENTO DEL PONTE AD UNA QUOTA MAGGIORE RISPETTO ALL'ALVEO DEL TORRENTE TAVOLLO VIA GAMBADORO</t>
  </si>
  <si>
    <t>ER-URVI-001453</t>
  </si>
  <si>
    <t>RIFACIMENTO DEL PONTE AD UNA QUOTA MAGGIORE RISPETTO ALL'ALVEO DEL TORRENTE VENTENA SULLA VIA BRESCIA</t>
  </si>
  <si>
    <t>ER-URVI-001456</t>
  </si>
  <si>
    <t>MESSA IN SICUREZZA SCARPATE</t>
  </si>
  <si>
    <t>ER-URVI-001465</t>
  </si>
  <si>
    <t>RIPRISTINO VIABILITÀ CON MESSA IN SICUREZZA</t>
  </si>
  <si>
    <t>ER-URVI-001467</t>
  </si>
  <si>
    <t>ER-URVI-001469</t>
  </si>
  <si>
    <t>ER-URVI-001471</t>
  </si>
  <si>
    <t>ER-URVI-001538</t>
  </si>
  <si>
    <t>COMUNE DI SALUDECIO</t>
  </si>
  <si>
    <t>REALIZZAZIONE DI CONSOLIDAMENTI DI VERSANTE E RICOSTRUZIONE SEDE STRADALE DI VIA LICCE E AREA PARCO GIOCHI DEI TIGLI;</t>
  </si>
  <si>
    <t>ER-URVI-001540</t>
  </si>
  <si>
    <t>MESSA IN SICUREZZA PONTI E GUADI ALLUVIONABILI DI VIA VENTENA, VIA PONTIA, VIA POGGIO SAN MARTINO E VIA CÀ FABBRO;</t>
  </si>
  <si>
    <t>ER-URVI-001549</t>
  </si>
  <si>
    <t>COMUNE DI MONDAINO</t>
  </si>
  <si>
    <t>LAVORI DI RIPRISTINO DELLA VIABILITA' SU VIA CALBILLO</t>
  </si>
  <si>
    <t>ER-URVI-001561</t>
  </si>
  <si>
    <t>COMUNE DI SASSOFELTRIO</t>
  </si>
  <si>
    <t>RIPRISTINO SOTTOFONDO E MANTO  STRADALE- STRADA COMUNALE CÀ FATRANO</t>
  </si>
  <si>
    <t>ER-URVI-001565</t>
  </si>
  <si>
    <t>INTERVENTO DI ELIMINAZIONE FRANA CON CONSOLIDAMENTO SCARPATA NELLA STRADA DI CÀ ALBANI</t>
  </si>
  <si>
    <t>ER-URVI-001622</t>
  </si>
  <si>
    <t>COMUNE DI CARPINETI</t>
  </si>
  <si>
    <t>INTERVENTI URGENTI FINALIZZATI AL RIPRISTINO DEI SERVIZI PUBBLICI E DELLE INFRASTRUTTURE DI RETE STRATEGICHE AVVIATI O DA AVVIARE NEI PROSSIMI MESI</t>
  </si>
  <si>
    <t>ER-URVI-001700</t>
  </si>
  <si>
    <t xml:space="preserve">RICOSTRUZIONE PONTE VIA FREGIOLO </t>
  </si>
  <si>
    <t>ER-URVI-001701</t>
  </si>
  <si>
    <t>RIPRISTINO SPALLA E MESSA IN SICUREZZA PONTE VIA CARLO ALBERTO DALLA CHIESA LOC.
MERLE/BELLONE</t>
  </si>
  <si>
    <t>ER-URVI-001702</t>
  </si>
  <si>
    <t>PROGETTAZIONE ESECUTIVA DI VIA COSTA
- MITIGAZIONE DEL RISCHIO DEI TRACCIATI STRADALI VIABILITÀ COMUNALI, MEDIANTE INTERVENTI STRUTTURALI DI
RIPRISTINO DEL PIANO VIARIO, MESSA IN SICUREZZA DELLE SCARPATE STRADALI, RIPRISTINO DEL MANTO
STRADALE, DELLE CUNETTE, DELLA BANCHINA, DELLE BARRIERE/PROTEZIONI.
RIPRISTINO SEGNALETICA STRADALE. REGIMAZIONE ED OPERE DI CONTENIMENTO ACQUE DI VERSANTE.</t>
  </si>
  <si>
    <t>ER-URVI-001707</t>
  </si>
  <si>
    <t>VIA COSTA - RIPRISTINO E MESSA IN SICUREZZA DEI VERSANTI FINALIZZATO AL RIPRISTINO DELLE INFRASTRUTTURE VIARIE E DELL'IMPIANTO SPORTIVO COMUNALE: LOC. MINGHINA (COORDINATE  44.167265, 11.789790), CAMPO SPORTIVO COMUNALE (COORDINATE 44.162154, 11.790341 )</t>
  </si>
  <si>
    <t>ER-URVI-001708</t>
  </si>
  <si>
    <t>PROGETTAZIONE ESECUTIVA E RIPRISTINO DEFINITIVO DI VIA DEI FRATI - MITIGAZIONE DEL RISCHIO DEI TRACCIATI STRADALI VIABILITÀ COMUNALI, MEDIANTE INTERVENTI STRUTTURALI DI RIPRISTINO DEL PIANO VIARIO, MESSA IN SICUREZZA DELLE SCARPATE STRADALI, RIPRISTINO DEL MANTO STRADALE, DELLE CUNETTE, DELLA BANCHINA, DELLE BARRIERE/PROTEZIONI. RIPRISTINO SEGNALETICA STRADALE.</t>
  </si>
  <si>
    <t>ER-URVI-001709</t>
  </si>
  <si>
    <t>PROGETTAZIONE ESECUTIVA DI VIA LAGO - MITIGAZIONE DEL RISCHIO DEI TRACCIATI STRADALI VIABILITÀ COMUNALI, MEDIANTE INTERVENTI STRUTTURALI DI
RIPRISTINO DEL PIANO VIARIO, MESSA IN SICUREZZA DELLE SCARPATE STRADALI, RIPRISTINO DEL MANTO
STRADALE, DELLE CUNETTE, DELLA BANCHINA, DELLE BARRIERE/PROTEZIONI. RIPRISTINO SEGNALETICA
STRADALE.</t>
  </si>
  <si>
    <t>ER-URVI-001712</t>
  </si>
  <si>
    <t>VIA DIAVOLETTI - RIPRISTINO DEFINITIVO DEI TRACCIATI STRADALI VIABILITÀ COMUNALI, MEDIANTE INTERVENTI STRUTTURALI DI
RIPRISTINO DEL PIANO VIARIO, MESSA IN SICUREZZA DELLE SCARPATE STRADALI, RIPRISTINO DEL MANTO
STRADALE, DELLE CUNETTE, DELLA BANCHINA, DELLE BARRIERE/PROTEZIONI. RIPRISTINO SEGNALETICA
STRADALE.</t>
  </si>
  <si>
    <t>ER-URVI-001719</t>
  </si>
  <si>
    <t>VIA FORO DEI TIGLI - RIPRISTINO DEFINITIVO DEI TRACCIATI STRADALI VIABILITÀ COMUNALI, MEDIANTE INTERVENTI STRUTTURALI DI
RIPRISTINO DEL PIANO VIARIO, MESSA IN SICUREZZA DELLA SCARPATA, RIPRISTINO DEL MANTO STRADALE,
DELLA BANCHINA, DELLE BARRIERE/PROTEZIONI. RIPRISTINO SEGNALETICA STRADALE.</t>
  </si>
  <si>
    <t>ER-URVI-001771</t>
  </si>
  <si>
    <t>COMUNE DI SANT'AGATA FELTRIA</t>
  </si>
  <si>
    <t>REALIZZAZIONE DI PALIFICATA A SOSTEGNO DELLA STRADA E MURO DI CONTENIMETO A SOSTEGNO DEL VERSANTE (TRATTO 2)</t>
  </si>
  <si>
    <t>ER-URVI-001773</t>
  </si>
  <si>
    <t>COMUNE DI SANTARCANGELO DI ROMAGNA</t>
  </si>
  <si>
    <t>TAGLIO PINO CROLLATO; VERIFICA STABILITÀ PINI SU VIA PIO MASSANI E RIPANTUMAZIONE DI NUOVO PINO AL POSTO DI QUELLO CADUTO DURANTE L'ALLUVIONE</t>
  </si>
  <si>
    <t>ER-ERSA-000211</t>
  </si>
  <si>
    <t>LAVORI DI FORNITURA E POSA IN OPERA DI NUOVO MANTO DI COPERTURA E FORMAZIONE DI PALIFICAZIONE A CONSOLIDAMENTO DEL MURO DI CONTENIMENTO CONTROTERRA ESISTENTE</t>
  </si>
  <si>
    <t>ER-ERSA-000228</t>
  </si>
  <si>
    <t>AZIENDA USL DI FERRARA</t>
  </si>
  <si>
    <t>OSPEDALE DI ARGENTA - RIPRISTINO COMPONENTI EDILIZIE</t>
  </si>
  <si>
    <t>ER-ERSA-000229</t>
  </si>
  <si>
    <t>STRUTTURA RIABILITATIVA "IL FARO" - RIPRISTINO COMPONENTI EDILIZIE</t>
  </si>
  <si>
    <t>ER-ERSA-000230</t>
  </si>
  <si>
    <t>STRUTTURA DSM SAN BARTOLO - RIPRISTINO COMPONENTI EDILIZIE ED IMPIANTISTICHE</t>
  </si>
  <si>
    <t>ER-ERSA-000231</t>
  </si>
  <si>
    <t>CASA DELLA COMUNITÀ PORTOMAGGIORE - RIPRISTINO COMPONENTI EDILIZIE ED IMPIANTISTICHE</t>
  </si>
  <si>
    <t>ER-ERSA-000251</t>
  </si>
  <si>
    <t>COMUNE DI CERVIA</t>
  </si>
  <si>
    <t>RIPRISTINO FABBRICATI DELLO STABILIMENTO SALINA DI CERVIA COMPRENSIVO DEGLI IMPIANTI ELETTRICI E TERMO-IDRICO- SANITARIO</t>
  </si>
  <si>
    <t>ER-ERSA-000254</t>
  </si>
  <si>
    <t>RIPRISTINO ARGINELLI DI CONTENIMENTO DEI COMPARTI DELLE SALINE DI CERVIA</t>
  </si>
  <si>
    <t>ER-SOUR-002586</t>
  </si>
  <si>
    <t>INTERVENTI DI SOMMA URGENZA PER OPERE DI ADEGUAMENTO IDRAULICO DEGLI SCOLI PONARA E AUSETTA, NEI TRATTI CONFLUENZA NEL TORRENTE BEVANO, IN COMUNE DI FORLIMPOPOLI</t>
  </si>
  <si>
    <t>ER-SOUR-002587</t>
  </si>
  <si>
    <t>OPERERE DI SOMMA URGENZA FINALIZZATE AL POTENZIAMENTO DELLE PORTATE DELLO SCOLO LAMA SUPERIORE NEL TRATTO DA PARTOIA FILETTO A SBOCCO FIUME RONCO</t>
  </si>
  <si>
    <t>ER-SOUR-002588</t>
  </si>
  <si>
    <t>OPERE DI SOMMA SOMMA URGENZA PER LA REALIZZAZIONE DI NUOVO IMPIANTO IDROVORO E COSTRUZIONE DI NUOVA PARATOIA ALL'IMMISSIONE DEL CANALE S. ANDREA NEL CANALE ALLACCIAMENTO</t>
  </si>
  <si>
    <t>ER-SOUR-002589</t>
  </si>
  <si>
    <t>OPERE DI SOMMA URGENZA PER REALIZZAZIONE EX-NOVO DI IMPIANTO IDROVORO FONTANA 2 E RELATIVA PARATOIA ALLA CONFLUENZA DELLO SCOLO FONTANA II RAMO ED IL FIUME MONTONE, COMPLETAMENTE DIVELTO DALLA PIENA DEL FIUME MONTONE DURANTE L'EVENTO ALLUVIONALE DEL 16 MAGGIO E GIORNI SUCCESSIVI</t>
  </si>
  <si>
    <t>ER-SOUR-002590</t>
  </si>
  <si>
    <t>OPERE DI SOMMA URGENZA FINALIZZATE AL RIALZO E RINFORZO ARGINALE CANALE VIA CUPA A MONTE DI S.P. VIAZZA FINO A S.P. GODO IN LOCALITÀ VILLANOVA (RA)</t>
  </si>
  <si>
    <t>ER-SOUR-002591</t>
  </si>
  <si>
    <t xml:space="preserve">OPERE DI SOMMA URGENZA PER IL COLLEGAMENTO IDRAULICO TRA BACINO CANALA E BACINO VIA CERBA </t>
  </si>
  <si>
    <t>ER-SOUR-002592</t>
  </si>
  <si>
    <t>OPERE DI SOMMA URGENZA PER LA DEVIAZIONE DI PORTATA SCOLO FOSSONE VERSO SCOLO LAMA INFERIORE A RONCALCECI</t>
  </si>
  <si>
    <t>ER-SOUR-002603</t>
  </si>
  <si>
    <t>EMERGENZA METEO FORNITURE PER RILEVATI</t>
  </si>
  <si>
    <t>ER-SOUR-002604</t>
  </si>
  <si>
    <t>EMERGENZA METEO TAGLIO RAMAGLIE DA SMOTTAMENTI INCOMBENTI SULLA VIABILITÀ PROVINCIALE - IN PARTICOLARE SP36 VAL DI ZENA E MONTAGNA ORINETALE</t>
  </si>
  <si>
    <t>ER-SOUR-002640</t>
  </si>
  <si>
    <t>SERVIZIO DI FORNITURA E POSA IN OPERA DI PONTE PREFABBRICATO</t>
  </si>
  <si>
    <t>ER-SOUR-002674</t>
  </si>
  <si>
    <t>OPERE DI SOMMA URGENZA PER LA REALIZZAZIONE DI VASCA DI LAMINAZIONE DELLE PIENE DEL RIO GESSI IN LOCALITÀ STRADONE  PER LA PROTEZIONE DELL'ABITATO</t>
  </si>
  <si>
    <t>ER-SOUR-002677</t>
  </si>
  <si>
    <t>OPERE DI SOMMA URGENZA PER LA REALIZZAZIONE DI VASCA DI LAMINAZIONE DELLE PIENE DEL CANALE AUSA NUOVA  PER LA PROTEZIONE DELL'ABITATO DI SELBAGNONE</t>
  </si>
  <si>
    <t>ER-SOUR-002678</t>
  </si>
  <si>
    <t>OPERE DI SOMMA URGENZA PER IL CONTENIMENTO DEI LIVELLI DI  PIENA DEL CANALE DI SCARICO DELL'IMPIANTO IDROVORO MADONNA DEL PINO, CON RECAPITO NEL PORTO CANALE DI CERVIA, PER LA PROTEZIONE DELL'ABITATO A RIDOSSO DELLA PINETA IN ZONA MARE</t>
  </si>
  <si>
    <t>ER-SOUR-002679</t>
  </si>
  <si>
    <t>OPERE DI SOMMA URGENZA PER L'ADEGUAMENTO DELLE ARGINATURE DEL CANALE RIGOSSA IN COMUE DI GAMBETTOLA NEL TRATTO COMPRESO TRA VIA KENNEDY ED IL CONFINE DEL TERRITORIO COMUNALE</t>
  </si>
  <si>
    <t>ER-SOUR-002680</t>
  </si>
  <si>
    <t>OPERE DI SOMMA URGENZA PER LA RIDUZIONE DELLE PORTATE DI PIENA DEL CANALE FOSSO GHIAIA TRAMITE COSTRUZIONE DI MANUFATTO SCOLMATORE PER IL DEFLUSSO DELLE ACQUE ALL'INTERNO DEL LAGO DEL BACINO DI CANOTTAGGIO STANDIANA - LOCALITÀ FOSSO GHIAIA IN COMUNE DI RAVENNA (RA)</t>
  </si>
  <si>
    <t>ER-SOUR-002681</t>
  </si>
  <si>
    <t>OPERE DI SOMMA URGENZA PER IL COMPLETAMENTO DEL CANALE SCOLMATORE DEL CANALE RAIBANO IN COMUNE DI CORIANO</t>
  </si>
  <si>
    <t>ER-SOUR-002781</t>
  </si>
  <si>
    <t>COMUNE DI RAVENNA</t>
  </si>
  <si>
    <t>ABBATTIMENTO ALBERI IN CONSEGUENZA ALLA FORTE INCLINAZIONE DOVUTA ALLO SMOTTAMENTO DEL TERRENO PER LE ABBONDANTI PIOGGE E POTATURE PER RAMI PERICOLANTI</t>
  </si>
  <si>
    <t>ER-SOUR-002782</t>
  </si>
  <si>
    <t>ER-SOUR-002783</t>
  </si>
  <si>
    <t>ER-SOUR-002870</t>
  </si>
  <si>
    <t>PRIMI LAVORI DI CONSOLIDAMENTO E SEGNALETICA TEMPORANEA</t>
  </si>
  <si>
    <t>ER-SPSC-000022</t>
  </si>
  <si>
    <t>COMUNE DI FORLÌ</t>
  </si>
  <si>
    <t>BONIFICA FANGO</t>
  </si>
  <si>
    <t>ER-SPSC-000023</t>
  </si>
  <si>
    <t>RIPRISTINO CENTRALE TERMINA E FOGNATURE</t>
  </si>
  <si>
    <t>ER-SPSC-000024</t>
  </si>
  <si>
    <t>RIPRISTINO CENTRALE TERMICA; SOSTITUZIONE ARREDI E ATTREZZATURE; AREE ESTERNE E CAMPI DA TENNIS DA RIPULIRE</t>
  </si>
  <si>
    <t>ER-SPSC-000025</t>
  </si>
  <si>
    <t>SOSTITUZIONE PANNELLI PERIMETRALI, CENTRALE TERMICA, ARREDI E ATTREZZATURE SPORTIVE. RIPRISTINO IMPIANTO ELETTRICO E FOGNARIO</t>
  </si>
  <si>
    <t>ER-SPSC-000030</t>
  </si>
  <si>
    <t>COMUNE DI MELDOLA</t>
  </si>
  <si>
    <t>LAVORI DI RIPRISTINO DELLA FUNZIONALITÀ DEL CAMPO DA CALCIO 2 IN ERBA ARTIFICIALE, RIPRISTINO DANNI AGLI SPOGLIATOI E LOCALI TECNICI ANNESSI</t>
  </si>
  <si>
    <t>ER-SPSC-000031</t>
  </si>
  <si>
    <t>LAVORI DI RIPRISTINO DELLA FUNZIONALITÀ DEI CAMPI DA TENNIS</t>
  </si>
  <si>
    <t>ER-SPSC-000062</t>
  </si>
  <si>
    <t>RIPRISTINO DEL MASSETTO E DELLA PAVIMENTAZIONESPORTIVA DELLA PALESTRA, DELLE PARETI E DELLE ATTREZZATURE SPORTIVE. INTERVENTI DI MANUTENZIONE STRAORDINARIA SU MURATURE E IMPIANTI DI SPOGLIATOI E SERVIZI IGIENICI DANNEGGIATI DALL'ALLAGAMENTO</t>
  </si>
  <si>
    <t>ER-SPSC-000064</t>
  </si>
  <si>
    <t>ELIMINAZIONE E PULIZIA RAMI SPEZZATI A SEGUITO EVENTO CLIMATIVO CAMPI TENNIS VIA LAGO DI GARDA</t>
  </si>
  <si>
    <t>ER-SPSC-000066</t>
  </si>
  <si>
    <t>RIPRISTINO DELL'IMPIANTO (PALAZZINA GIUDICI DI GARA, STRUTTURE PREFABBRICATE, IMPIANTI, ECC., COME INDICATO NELLA DESCRIZIONE DEL DANNO) PER RIPORTARLO ALLA PIENA FUNZIONALITÀ</t>
  </si>
  <si>
    <t>ER-SPSC-000072</t>
  </si>
  <si>
    <t>RIPRISTINO INTONACI E RIVESTIMENTI, INSTALLAZIONE NUOVI SERRAMENTI, NUOVI IMPIANTI (ELETTRICO, ANCHE TORRI FARO, RISCALDAMENTO, RAFFRESCAMENTO). RIPRISTINO SPOGLIATOI PREFABBRICATI.
SMALTIMENTO FANGHI E RIFACIMENTO TAPPETO DI GIOCO DEI TRE CAMPI. SISTEMAZIONE RECINZIONE, CANCELLI, CORTILE E ILLUMINAZIONE ESTERNA.</t>
  </si>
  <si>
    <t>ER-SPSC-000086</t>
  </si>
  <si>
    <t>PIANO SEMINTERRATO: RIMOZIONE PARZIALE DEL PAVIMENTO ESISTENTE, ASCIUGATURA DEI MURI, DEI SOFFITTI, DEI PAVIMENTI E DEI TRAMEZZI, RIFACIMENTO DEI MASSETTI E DEL PAVIMENTO AMMALORATO, TINTEGGIATURA DI TUTTE LE PARETI E DEI SOFFITTI, SOSTITUZIONE DI TUTTE LE PORTE INTERNE, COMPRESE QUELLE TAGLIAFUOCO, ACQUISTO NUOVI ARREDI, SOSTITUZIONE DI PARTE DEGLI INFISSI ESTERNI</t>
  </si>
  <si>
    <t>ER-SPSC-000087</t>
  </si>
  <si>
    <t>ASCIUGATURA DEI MURI, DEI SOFFITTI, DEI PAVIMENTI E DEI TRAMEZZI, TINTEGGIATURA DI TUTTE LE PARETI E DEI SOFFITTI, SOSTITUZIONE DI TUTTE LE PORTE INTERNE, SOSTITUZIONE DI PARTE DEGLI INFISSI ESTERNI, RIFACIMENTO TOTALE DEGLI IMPIANTI: ELETTRICO E IDRO-TERMO-SANITARIO
RIPRISTINO DELL'IMPERMEABILIZZAZIONE DELLA COPERTURA</t>
  </si>
  <si>
    <t>ER-SPSC-000088</t>
  </si>
  <si>
    <t>PIANO SEMINTERRATO: DEMOLIZIONE DEI TRAMEZZI IN CARTONGESSO INZUPPATI D'ACQUA, ASCIUGATURA DEI MURI, DEI SOFFITTI E DEI PAVIMENTI, TINTEGGIATURA DI TUTTE LE PARETI E DEI SOFFITTI, SOSTITUZIONE DI TUTTE LE PORTE INTERNE, SOSTITUZIONE DI PARTE DEGLI INFISSI ESTERNI, RIFACIMENTO DELLA CENTRALE TERMICA, DELLA RETE INTERNET, DEGLI IMPIANTI ELETTRICO, ANTINCENDIO E IDRO-TERMO-SANITARIO,  ACQUISTO DI NUOVI ELETTRODOMESTICI, ARREDI, ATTREZZATURE INFORMATICHE E MONTAVIVANDE</t>
  </si>
  <si>
    <t>ER-SPSC-000104</t>
  </si>
  <si>
    <t>DEMOLIZIONE CON RICOSTRUZIONE, COMPRESO DOTAZIONE DI ARREDI ED ATTREZZATURE</t>
  </si>
  <si>
    <t>ER-SPSC-000105</t>
  </si>
  <si>
    <t>-OPERE EDILI E FINITURE DA RIPRISTINARE. NECESSARIA PULIZIA COMPLETA E RIPRISTINO GIARDINO A SERVIZIO DELLE ATTIVITÀ DIDATTICHE</t>
  </si>
  <si>
    <t>ER-SPSC-000106</t>
  </si>
  <si>
    <t>-IMPIANTO ELETTRICO, TERMO-IDRAULICO E FOGNARIO DA RIPRISTINARE;
-PAVIMENTAZIONE E FINITURE INTERNE DA RIPRISTINARE;
-PULIZIA COMPLETA E RIPRISTINO GIARDINO A SERVIZIO DELLE ATTIVITÀ DIDATTICHE</t>
  </si>
  <si>
    <t>ER-SPSC-000107</t>
  </si>
  <si>
    <t>-IMPIANTO ELETTRICO E FOGNATURE DA RIPRISTINARE;
-RIPRISTINO FINITURE;
-NECESSARIA PULIZIA COMPLETA GIARDINO</t>
  </si>
  <si>
    <t>ER-SPSC-000108</t>
  </si>
  <si>
    <t>-IMPIANTO ELETTRICO, TERMO-IDRAULICO E FOGNARIO DA RIPRISTINARE, COSÌ COME LA PAVIMENTAZIONE E LE FINITURE INTERNE;
-DA SOSTITUIRE ARREDI E ATTREZZATURE;
-PULIZIA COMPLETA E RIPRISTINO GIARDINO A SERVIZIO DELLE ATTIVITÀ DIDATTICHE</t>
  </si>
  <si>
    <t>ER-SPSC-000109</t>
  </si>
  <si>
    <t>-IMPIANTO ELETTRICO, PAVIMENTAZIONE, ATTREZZATURE E ARREDI DA SOSTITUIRE;
-DA RIPRISTINARE FOGNATURE E FINITURE. -NECESSARIA PULIZIA COMPLETA E RIPRISTINO GIARDINO A SERVIZIO DELLE ATTIVITÀ DIDATTICHE</t>
  </si>
  <si>
    <t>ER-SPSC-000110</t>
  </si>
  <si>
    <t>-IMPIANTO ELETTRICO, TERMO-IDRAULICO E FOGNARIO DA RIPRISTINARE;
-PAVIMENTAZIONE E FINITURE INTERNE DA RIPRISTINARE;
-INFISSI, ATTREZZATURE E ARREDI DA SOSTITUIRE;
-PULIZIA COMPLETA E RIPRISTINO GIARDINO A SERVIZIO DELLE ATTIVITÀ DIDATTICHE</t>
  </si>
  <si>
    <t>ER-SPSC-000111</t>
  </si>
  <si>
    <t>-IMPIANTO ELETTRICO, FOGNATURE, PAVIMENTAZIONE E FINITURE DA RIPRISTINARE; INFISSI;
-ATTREZZATURE E ARREDI DA SOSTITUIRE;
-PULIZIA COMPLETA E RIPRISTINO GIARDINO A SERVIZIO ATTIVITÀ DIDATTICHE</t>
  </si>
  <si>
    <t>ER-SPSC-000112</t>
  </si>
  <si>
    <t>-IMPIANTO ELETTRICO, FOGNATURE, PAVIMENTAZIONE E FINITURE DA RIPRISTINARE;
-IMPIANTO TERMO-IDRAULICO, ATTREZZATURE E ARREDI, INFISSI DA SOSTITUIRE;
-PULIZIA COMPLETA E RIPRISTINO GIARDINO A SERVIZIO DELLE ATTIVITÀ DIDATTICHE</t>
  </si>
  <si>
    <t>ER-SPSC-000113</t>
  </si>
  <si>
    <t>-IMPIANTO ELETTRICO E TERMO- IDRAULICO  DA SOSTITUIRE;
-FOGNATURE E FINITURE DA RIPRISTINARE; -PAVIMENTAZIONE E ARREDI DA SOSTITUIRE; È INOLTRE NECESSARIA PULIZIA COMPLETA E RIPRISTINO DEL GIARDINO A SERVIZIO DELLE ATTIVITÀ DIDATTICHE</t>
  </si>
  <si>
    <t>ER-SPSC-000114</t>
  </si>
  <si>
    <t>-IMPIANTO ELETTRICO E FOGNARIO DA RIPRISTINARE;
-PAVIMENTAZIONE E FINITURE INTERNE DA RIPRISTINARE;
-ATTREZZATURE E ARREDI DA SOSTITUIRE. -PULIZIA COMPLETA E RIPRISTINO DEL GIARDINO A SERVIZIO DELLE ATTIVITÀ DIDATTICHE</t>
  </si>
  <si>
    <t>ER-SPSC-000116</t>
  </si>
  <si>
    <t>RIMOZIONE INTONACI AMMOLARATI, BATTISCOPA E RASCHIATURA DELLA TINTEGGIATURA. RIPRESA INTONACI, TINTEGGIATURA INTERNA ED ESTERNA DOVE NECESSARIO. POSA IN OPERA NUOVO BATTISCOPA.</t>
  </si>
  <si>
    <t>ER-SPSC-000121</t>
  </si>
  <si>
    <t>L'ALLUVIONE HA DANNEGGIATO GRAN PARTE DEI PAVIMENTI E RIVESTIMENTI INTERNI, INTONACI, TINTEGGIATURE, CONTROSOFFITTI, PARTE DEGLI INFISSI INTERNI ED ESTERNI E ARREDI INTERNI. INOLTRE RISULTANO PESANTEMENTE COMPROMESSI L'IMPIANTO ELETTRICO, L'IMPIANTO TERMICO E L'IMPIANTO DI RAFFREDDAMENTO. INFINE RISULTA DANNEGGIATO IL PARCO ESTERNO, INCLUSI I GIOCHI.</t>
  </si>
  <si>
    <t>ER-SPSC-000125</t>
  </si>
  <si>
    <t>PROVINCIA DI FORLÌ-CESENA</t>
  </si>
  <si>
    <t>RIPRISTINO INTONACI E TINTEGGIATURE RIPRISTINO PAVIMENTAZIONI</t>
  </si>
  <si>
    <t>ER-SPSC-000126</t>
  </si>
  <si>
    <t>RIPRISTINO INTONACI E TINTEGGIATURE RIPRISTINO PAVIMENTAZIONI E SISTEMAZIONE GUAINE</t>
  </si>
  <si>
    <t>ER-SPSC-000127</t>
  </si>
  <si>
    <t>ER-SPSC-000130</t>
  </si>
  <si>
    <t>RIPRISTINO INTONACI, TINTEGGIATURE E PAVIMENTAZIONI</t>
  </si>
  <si>
    <t>ER-SPSC-000135</t>
  </si>
  <si>
    <t>ER-SPSC-000197</t>
  </si>
  <si>
    <t>RIPRISTINO DELLE PARETI CON PROBLEMI DI UMIDITÀ</t>
  </si>
  <si>
    <t>ER-SPSC-000198</t>
  </si>
  <si>
    <t>RIPRISTINO IMPIANTO ASCENSORE</t>
  </si>
  <si>
    <t>ER-SPSC-000199</t>
  </si>
  <si>
    <t>RIPRISTINO DELLE PARETE CON PROBLEMI DI UMIDITÀ</t>
  </si>
  <si>
    <t>ER-SPSC-000201</t>
  </si>
  <si>
    <t>RIPRISTINO DELLE POMPE DI RICIRCOLO SCUOLE VILLANOVA</t>
  </si>
  <si>
    <t>ER-SPSC-000202</t>
  </si>
  <si>
    <t>RIDISTRIBUZIONE DELLE LINEE DELL’IMPIANTO ELETTRICO CON COLLOCAMENTO SUL SOLAIO.</t>
  </si>
  <si>
    <t>ER-SPSC-000233</t>
  </si>
  <si>
    <t>COMUNE DI PREDAPPIO</t>
  </si>
  <si>
    <t>SOSTITUZIONE GENERATORE DI CALORE.</t>
  </si>
  <si>
    <t>ER-SPSC-000238</t>
  </si>
  <si>
    <t>SISTEMAZIONE/RIFACIMENTO IMPERMEABILIZZAZIONE</t>
  </si>
  <si>
    <t>ER-SPSC-000239</t>
  </si>
  <si>
    <t>RIFACIMENTO SCARICO BAGNI E OPERE COMPLEMENTARI</t>
  </si>
  <si>
    <t>ER-SOUR-003091</t>
  </si>
  <si>
    <t>LAVORI DI RIPRISTINO DEFINITIVO DELLA SEDE STRADALE E DELLE SCARPATE DI MONTE E DI VALLE DELLA SP325 DI VAL DI SETTA E VAL DI BISENZIO
DAL KM 5+750 AL KM 7+950 E AL KM 10+190 E 12+600</t>
  </si>
  <si>
    <t>ER-SOUR-003094</t>
  </si>
  <si>
    <t>LAVORI DI RIPRISTINO DEFINITIVO DELLA SEDE STRADALE E DELLE SCARPATE DI MONTE E DI VALLE DELLA SP610 MONTANARA IMOLESE IN COMUNE DI CASTEL DEL RIO ED SP14 VALSANTERNO IN COMUNE DI IMOLA E SISTEMA DI ALERT E MONITORAGGIO FRANA KM 59+500 SP610</t>
  </si>
  <si>
    <t>ER-SOUR-003095</t>
  </si>
  <si>
    <t>SISTEMA DI ALERT E MONITORAGGIO FRANA KM 59+500 SP610</t>
  </si>
  <si>
    <t>ER-UBIS-000105</t>
  </si>
  <si>
    <t>CONSORZIO DI BONIFICA PIANURA DI FERRARA</t>
  </si>
  <si>
    <t>REALIZZAZIONE NUOVO IMPIANTO DI SCARICO DEL CANALE SCORSURO NEL DIVERSIVO DEL PO DI VOLANO PER LA LAMINAZIONE DELLE PORTATE DI PIENA DEL SISTEMA DEL RETICOLO IDRAULICO DI BONIFICA</t>
  </si>
  <si>
    <t>ER-UBIS-000108</t>
  </si>
  <si>
    <t>ADEGUAMENTO IMPIANTO BARCO - ALLACCIANTE BARCHETTO DI SCARICO NEL CANAL BIANCO</t>
  </si>
  <si>
    <t>ER-UBIS-000144</t>
  </si>
  <si>
    <t>COMUNE DI SAN BENEDETTO VAL DI SAMBRO</t>
  </si>
  <si>
    <t>RIMOZIONE DI TUTTO IL MARTERIALE DETRITICO DEPOSITATO NELL'INVASO</t>
  </si>
  <si>
    <t>ER-UBIS-000146</t>
  </si>
  <si>
    <t>SOSTITUZIONE VASCHE DI LAMINAZIONE IN AREA VERDE</t>
  </si>
  <si>
    <t>ER-UBIS-000183</t>
  </si>
  <si>
    <t>EVENTI CALAMITOSI  MAGGIO 2023, OCDPC 992/2023 - FRANE SU STRADA VICINALE AD USO PUBBLICO - VIA ROMANA - RICOSTRUZIONE SEDE STRADALE, CONSOLIDAMENTO E MESSA IN SICUREZZA SCARPATE, NEL TRATTO STRADALE INTERMEDIO.</t>
  </si>
  <si>
    <t>ER-UBIS-000210</t>
  </si>
  <si>
    <t xml:space="preserve">MESSA IN SICUREZZA MEDIANTE REALIZZAZIONE DI OPERE DI CONSOLIDAMENTO </t>
  </si>
  <si>
    <t>ER-UBIS-000216</t>
  </si>
  <si>
    <t>REALIZZAZIONE DI NUOVO ASFALTO SULLE STRADE COMUNALI. 
MANUTENZIONE STRAORDINARIA DELLE STRADE COMUNALI ATTRAVERSO LA REALIZZATO DI FOSSI, REGIMENTAZIONE DELLE ACQUE E RIPRISTINO SEDE STRADALE</t>
  </si>
  <si>
    <t>ER-UBIS-000220</t>
  </si>
  <si>
    <t>SP 54 BACCANELLO - INTERVENTI DI RIPRISTINO DEI DISSESTI DI MODESTA INTENSITÀ E RIPRISTINO DEI PIANI VIABILI</t>
  </si>
  <si>
    <t>ER-UBIS-000227</t>
  </si>
  <si>
    <t>EVENTI CALAMITOSI MAGGIO 2023, OCDPC 992/2023 - ALLUVIONE SU STRADA VICINALE AD USO PUBBLICO - ESONDAZIONE FIUME SAVIO ALL'ALTEZZA DI PIEVESESTINA E RONTA (SX E DX IDRAULICA) - RIRPISTINO VIABILITÀ E FOSSI VIA BENZI E VIA FIUME DI SANT'ANDREA.</t>
  </si>
  <si>
    <t>ER-UBIS-000232</t>
  </si>
  <si>
    <t>EVENTI CALAMITOSI MAGGIO 2023, OCDPC 992/2023 - FRANE SCARPATE SCOLI BONIFICA LUNGO STRADE VICINALI AD USO PUBBLICO - CONSOLIDAMENTO SCARPATE E RICOSTRUZIONE SEDE STRADALE - VIA CONFINE DI SAN GIORGIO E VIA BEL PAVONE.</t>
  </si>
  <si>
    <t>ER-UBIS-000233</t>
  </si>
  <si>
    <t>EVENTI CALAMITOSI MAGGIO 2023, OCDPC 992/2023 - FRANE SU STRADA VICINALE AD USO PUBBLICO VIA CIMADORI - MESSA IN SICUREZZA SCARPATE STRADALI.</t>
  </si>
  <si>
    <t>ER-UBIS-000235</t>
  </si>
  <si>
    <t>SP 48 TEODORANO - INTERVENTI DI RIPRISTINO DEI DISSESTI DI MODESTA INTENSITÀ E RIPRISTINO DEI PIANI VIABILI</t>
  </si>
  <si>
    <t>ER-UBIS-000236</t>
  </si>
  <si>
    <t>SP 75 MONTELEONE - INTERVENTI DI RIPRISTINO DEI DISSESTI DI MODESTA INTENSITÀ E RIPRISTINO DEI PIANI VIABILI</t>
  </si>
  <si>
    <t>ER-UBIS-000239</t>
  </si>
  <si>
    <t>SP 68 VOLTRE - INTERVENTI DI RIPRISTINO DEI DISSESTI DI MODESTA INTENSITÀ E RIPRISTINO DEI PIANI VIABILI</t>
  </si>
  <si>
    <t>ER-UBIS-000245</t>
  </si>
  <si>
    <t>COMUNE DI CORIANO</t>
  </si>
  <si>
    <t>CONSOLIDAMENTO E MESSA IN SICUREZZA DEL PONTE SULLA VIA MARZABOTTO IN LOC.  OSPEDALETTO</t>
  </si>
  <si>
    <t>ER-UBIS-000256</t>
  </si>
  <si>
    <t>RIPRISTINO SCARPATE MEDIANTE GABBIONATE E MICROPALI</t>
  </si>
  <si>
    <t>ER-UBIS-000267</t>
  </si>
  <si>
    <t>COMUNE DI FRASSINORO</t>
  </si>
  <si>
    <t>MESSA IN SICUREZZA MEDIANTE REALIZZAZIONE DI OPERE DI CONSOLIDAMENTO DEFINITIVO</t>
  </si>
  <si>
    <t>ER-UBIS-000268</t>
  </si>
  <si>
    <t>MESSA IN SICUREZZA CON INTERVENTI DEFINITIVI E RIPRISTINO FUNZIONALITÀ IDRAULICA</t>
  </si>
  <si>
    <t>ER-UBIS-000282</t>
  </si>
  <si>
    <t>COMUNE DI MARZABOTTO</t>
  </si>
  <si>
    <t>LAVORI DI RIPRISTINO DELLA SEDE STRADALE E OPERE DI DIFESA SPONDALE CON MASSI CICLOPICI</t>
  </si>
  <si>
    <t>ER-UBIS-000283</t>
  </si>
  <si>
    <t>INTERVENTI DI RIPRISTINO DELLA CONDIZIONE DI SICUREZZA STRUTTURALE E IDRAULICA PONTE VIA CADOTTO IN LOC. QUERCIA</t>
  </si>
  <si>
    <t>ER-UBIS-000286</t>
  </si>
  <si>
    <t>REALIZZAZIONE OPERE STRUTTURALI DI SOSTEGNO CARREGGIATA STRADALE, RICOSTRUZIONE PACCHETTO VIARIO E REGIMENTAZIONE ACQUE</t>
  </si>
  <si>
    <t>ER-UBIS-000287</t>
  </si>
  <si>
    <t>ER-UBIS-000288</t>
  </si>
  <si>
    <t>SECONDO INTERVENTO REALIZZAZIONE OPERE STRUTTURALI DI SOSTEGNO CARREGGIATA STRADALE, RICOSTRUZIONE PACCHETTO VIARIO E REGIMENTAZIONE ACQUE</t>
  </si>
  <si>
    <t>ER-UBIS-000291</t>
  </si>
  <si>
    <t>ER-UBIS-000292</t>
  </si>
  <si>
    <t>RIPRISTINO SCARPATA E  RIPRISTINO E CONSOLIDAMENTO DELLE STRUTTURE DEL PONTE E DELLA SEDE STRADALE</t>
  </si>
  <si>
    <t>ER-UBIS-000293</t>
  </si>
  <si>
    <t>MESSA IN SICUREZZA DELLA VIABILITÀ MEDIANTE INTERVENTI DI RIPRISTINO LUNGO L’INTERO TRACCIATO</t>
  </si>
  <si>
    <t>ER-UBIS-000300</t>
  </si>
  <si>
    <t>SP 78 SAN MATTEO - INTERVENTI DI RIPRISTINO DEI DISSESTI DI MODESTA INTENSITÀ E RIPRISTINO DEI PIANI VIABILI</t>
  </si>
  <si>
    <t>ER-UBIS-000302</t>
  </si>
  <si>
    <t>INTERVENTI DI CONSOLIDAMENTO IDROGEOLOGICO VIABILITÀ COMUNALE IN LOCALITÀ PIAVOLA (STRADA CANTONE MONTE OLIVO)</t>
  </si>
  <si>
    <t>ER-UBIS-000305</t>
  </si>
  <si>
    <t>SP 81 TREBBIO - INTERVENTI DI RIPRISTINO DEI DISSESTI DI MODESTA INTENSITÀ E RIPRISTINO DEI PIANI VIABILI</t>
  </si>
  <si>
    <t>ER-UBIS-000306</t>
  </si>
  <si>
    <t>SP 129 MODIGLIANA - ROCCA SAN CASCIANO -  INTERVENTI DI MOVIMENTO TERRA E REALIZZAZIONE DI CONSOLIDAMENTI CON OPERE DI INGEGNERIA NATURALISTICA</t>
  </si>
  <si>
    <t>ER-UBIS-000307</t>
  </si>
  <si>
    <t>SP 66 CASALE - INTERVENTI DI RIPRISTINO DEI DISSESTI DI MODESTA INTENSITÀ E RIPRISTINO DEI PIANI VIABILI</t>
  </si>
  <si>
    <t>ER-UBIS-000314</t>
  </si>
  <si>
    <t>MESSA IN SICUREZZA DELLA VIA VENTENA ATTRAVERSO IL RIPRISTINO DEI MOVIMENTI FRANOSI CHE NE HANNO COMPROMESSO LA PERCORRIBILITÀ</t>
  </si>
  <si>
    <t>ER-UBIS-000315</t>
  </si>
  <si>
    <t>MESSA IN SICUREZZA DELLA VIA MOLINO ROCCHI ATTRAVERSO IL RIPRISTINO DEI MOVIMENTI FRANOSI CHE NE HANNO COMPROMESSO LA PERCORRIBILITÀ</t>
  </si>
  <si>
    <t>ER-UBIS-000317</t>
  </si>
  <si>
    <t>COMUNE DI MONTESCUDO - MONTE COLOMBO</t>
  </si>
  <si>
    <t>BONIFICA DEL MOVIMENTO FRANOSO E RIPRISTINO DELLA VIABILITÀ</t>
  </si>
  <si>
    <t>ER-UBIS-000326</t>
  </si>
  <si>
    <t>SP 24 DI MONCHIO E SP 28 DI PALAGANO - LAVORI DI CONSOLIDAMENTO DA DISSESTO IDROGEOLOGICO DIFFUSO TRA LE LOCALITA’ DI MONCHIO, COSTRIGNANO E PALAGANO IN COMUNE DI PALAGANO (MO)</t>
  </si>
  <si>
    <t>ER-UBIS-000334</t>
  </si>
  <si>
    <t>COMUNE DI PIEVE DI CENTO</t>
  </si>
  <si>
    <t xml:space="preserve">INTERVENTI DI MANUTENZIONE STRAORDINARIA E RIPRISTINO DEGLI ELEMENTI STRUTTURALI DI PONTE "DOSSO" DANNEGGIATI DALLE FREQUENTI PIENE DEL FIUME RENO </t>
  </si>
  <si>
    <t>ER-UBIS-000337</t>
  </si>
  <si>
    <t>SP 23 DELLA VALLE ROSSENNA – LAVORI DI RAFFORZAMENTO CORTICALE DELLA SCARPATA DI MONTE E MESSA IN SICUREZZA DELLA VIABILITA’ AL KM 10+200 IN LOCALITA’ LASTRE DI GOMBOLA IN COMUNE DI POLINAGO (MO)</t>
  </si>
  <si>
    <t>ER-UBIS-000341</t>
  </si>
  <si>
    <t>RICOSTRUZIONE PONTE</t>
  </si>
  <si>
    <t>ER-UBIS-000342</t>
  </si>
  <si>
    <t>ER-UBIS-000345</t>
  </si>
  <si>
    <t>SP 22 BUSCA -  INTERVENTI DI RIPRISTINO DEI DISSESTI DI MODESTA INTENSITÀ E RIPRISTINO DEI PIANI VIABILI</t>
  </si>
  <si>
    <t>ER-UBIS-000354</t>
  </si>
  <si>
    <t>COMUNE DI RICCIONE</t>
  </si>
  <si>
    <t>RIPRISTINO DELL'IMPIANTO DI SOLLEVAMENTO E RELATIVI QUADRI ELETTRICI CON RIPRISTINO DELLA FOGNATURA ED OPERE STRADALI DEL SOTTOPASSO CARRABILE/PEDONALE VIALE LA SPEZIA/CAVALCANTI</t>
  </si>
  <si>
    <t>ER-UBIS-000355</t>
  </si>
  <si>
    <t>RIPRISTINO DELL'IMPIANTO DI SOLLEVAMENTO E RELATIVI QUADRI ELETTRICI CON RIPRISTINO DELLA FOGNATURA ED OPERE STRADALI DEL SOTTOPASSO CARRABILE/PEDONALE VIALE EMILIA/VERDI</t>
  </si>
  <si>
    <t>ER-UBIS-000356</t>
  </si>
  <si>
    <t>RIPRISTINO DELL'IMPIANTO DI SOLLEVAMENTO E RELATIVI QUADRI ELETTRICI CON RIPRISTINO DELLA FOGNATURA ED OPERE STRADALI DEL SOTTOPASSO CARRABILE/PEDONALE VIALE BATTISTI</t>
  </si>
  <si>
    <t>ER-UBIS-000357</t>
  </si>
  <si>
    <t>RIPRISTINO DELL'IMPIANTO DI SOLLEVAMENTO E RELATIVI QUADRI ELETTRICI CON RIPRISTINO DELLA FOGNATURA COLLASSATA ED OPERE STRADALI DEL SOTTOPASSO CARRABILE/PEDONALE VIALE DA VERAZZANO</t>
  </si>
  <si>
    <t>ER-UBIS-000358</t>
  </si>
  <si>
    <t>RIPRISTINO DELL'IMPIANTO DI SOLLEVAMENTO E RELATIVI QUADRI ELETTRICI CON RIPRISTINO DELLA FOGNATURA ED OPERE STRADALI DEL SOTTOPASSO CARRABILE/PEDONALE VIALE PALERMO/MICHELANGELO</t>
  </si>
  <si>
    <t>ER-UBIS-000359</t>
  </si>
  <si>
    <t>RIPRISTINO DELL'IMPIANTO DI SOLLEVAMENTO E RELATIVI QUADRI ELETTRICI CON RIPRISTINO DELLA FOGNATURA ED OPERE STRADALI DEL SOTTOPASSO CARRABILE/PEDONALE VIALE MARSALA/SAN GALLO</t>
  </si>
  <si>
    <t>ER-UBIS-000374</t>
  </si>
  <si>
    <t>RIPRISTINO E CONSOLIDAMENTO DEI VERSANTI FRANATI E SEDE STRADALE - COMPLETAMENTO DELLA REALIZZAZIONE DELLA VIABILITA’ ALTERNATIVA DI VIA GARAMPA REALIZZATA PARZIALMENTE IN SOMMA URGENZA</t>
  </si>
  <si>
    <t>ER-UBIS-000375</t>
  </si>
  <si>
    <t>RIFACIMENTO PONTE DI VIA SELVE SUL FIUME PISCIATELLO</t>
  </si>
  <si>
    <t>ER-UBIS-000376</t>
  </si>
  <si>
    <t>SP 13 USO - INTERVENTI DI RIPRISTINO DEI DISSESTI DI MODESTA INTENSITÀ E RIPRISTINO DEI PIANI VIABILI</t>
  </si>
  <si>
    <t>ER-UBIS-000378</t>
  </si>
  <si>
    <t>SP 85 FONDOVALLE RUBICONE - INTERVENTI DI RIPRISTINO DEI DISSESTI DI MODESTA INTENSITÀ E RIPRISTINO DEI PIANI VIABILI</t>
  </si>
  <si>
    <t>ER-UBIS-000383</t>
  </si>
  <si>
    <t>MESSA IN SICUREZZA CONSISTENTE NEL IFACIMENTO DELL'ATTRAVERSAMENTO STRADALE</t>
  </si>
  <si>
    <t>ER-UBIS-000386</t>
  </si>
  <si>
    <t>RICOSTRUZIONE MURO DI SOSTEGNO</t>
  </si>
  <si>
    <t>ER-UBIS-000391</t>
  </si>
  <si>
    <t>SP 134 VIA PIANA - INTERVENTI DI RIPRISTINO DEI DISSESTI DI MODESTA INTENSITÀ E RIPRISTINO DEI PIANI VIABILI</t>
  </si>
  <si>
    <t>ER-UBIS-000400</t>
  </si>
  <si>
    <t>COMUNE DI SESTOLA</t>
  </si>
  <si>
    <t xml:space="preserve">RICOSTRUZIONE INTEGRALE DELLA STRUTTURA VIARIA SUL TORRENTE RIO VESALE 
</t>
  </si>
  <si>
    <t>ER-UBIS-000402</t>
  </si>
  <si>
    <t>SOSTITUZIONE/CONSOLIDAMENTO PONTICELLI DI ATTRAVERSAMENTO DEL CANALE DEI MOLINI A SOLAROLO</t>
  </si>
  <si>
    <t>ER-UBIS-000404</t>
  </si>
  <si>
    <t>INCARICO DI PROGETTAZIONE E LAVORI URGENTI DI RIPRISTINO DELLA VIABILIÀ DANNEGGIATA DA NUMEROSE FRANE SULLA SP22        VALLE DELL' IDICE-SS 65</t>
  </si>
  <si>
    <t>ER-UBIS-000406</t>
  </si>
  <si>
    <t>LAVORI URGENTI DI RIPRISTINO DELLA VIABILITÀ DANNEGGIATA DA NUMEROSE FRANE SULLA SP59 E SULLA SP79 A MONZUNO</t>
  </si>
  <si>
    <t>ER-UBIS-000407</t>
  </si>
  <si>
    <t>INCARICO DI PROGETTAZIONE E LAVORI URGENTI DI RIPRISTINO DELLA VIABILIÀ DANNEGGIATA DA NUMEROSE FRANE SULLA SP74        MONGARDINO</t>
  </si>
  <si>
    <t>ER-UBIS-000434</t>
  </si>
  <si>
    <t>PROVINCIA DI FERRARA</t>
  </si>
  <si>
    <t>RICOSTRUZIONE PAVIMENTAZIONE STRADALE - PROGETTAZIONE</t>
  </si>
  <si>
    <t>ER-UBIS-000453</t>
  </si>
  <si>
    <t>RICOSTRUZIONE PAVIMENTAZIONE STRADALE</t>
  </si>
  <si>
    <t>ER-UBIS-000457</t>
  </si>
  <si>
    <t>MESSA IN SICUREZZA CON DISFACIMENTO DEL MANTO DI USURA, RIFACIMENTO DEL PACCHETTO STRADALE CON CONSOLIDAMENTO DELLE AREE STRADALI DISSESTATE</t>
  </si>
  <si>
    <t>ER-UBIS-000459</t>
  </si>
  <si>
    <t>ER-UBIS-000464</t>
  </si>
  <si>
    <t>RIPRISTINO STRADA E MESSA IN SICUREZZA SCARPATA FLUVIALE</t>
  </si>
  <si>
    <t>ER-UBIS-000469</t>
  </si>
  <si>
    <t>INTERVENTI DIFFUSI DI MESSA IN SICUREZZA MEDIANTE REALIZZAZIONE DI GABBIONATE, DRENAGGI, OPERE DI SOSTEGNO IN CA, POSA DI BARRIERE DI PROTEZIONE, CONSOLIDAMENTO SCARPATA MEDIANTE OPERE DI INGEGNERIA NATURALISTICA</t>
  </si>
  <si>
    <t>ER-UBIS-000490</t>
  </si>
  <si>
    <t>MANUTENZIONE STRAORDINARIA RETE VIARIA COMPARTO STRADE DEL FORESE DI SOLAROLO</t>
  </si>
  <si>
    <t>ER-SPSC-000278</t>
  </si>
  <si>
    <t>RIMOZIONE INTONACO AMMALORATO E RIFACIMENTO INTONACO DEUMIDIFICATE E TERMOISOLANTE E INSTALLAZIONE DI DISPOSITIVO ELETTRONICO PER L'ALLONTANAMENTO DELL'UMIDITÀ</t>
  </si>
  <si>
    <t>ER-URVI-001818</t>
  </si>
  <si>
    <t>OPERE DI CONSOLIDAMENTO E RIFACIMENTO DELL’INFRASTRUTTURA DI VIABILITA (II STRALCIO INTERVENTO ER-URVI-001620)</t>
  </si>
  <si>
    <t>ER-URVI-001825</t>
  </si>
  <si>
    <t>COMUNE DI PIANORO</t>
  </si>
  <si>
    <t>RIPRISTINO VIABILITA'</t>
  </si>
  <si>
    <t>ER-URVI-001826</t>
  </si>
  <si>
    <t>ER-URVI-001827</t>
  </si>
  <si>
    <t>ER-URVI-001828</t>
  </si>
  <si>
    <t>ER-URVI-001829</t>
  </si>
  <si>
    <t>ER-URVI-001830</t>
  </si>
  <si>
    <t>ER-URVI-001831</t>
  </si>
  <si>
    <t>ER-URVI-001832</t>
  </si>
  <si>
    <t>ER-SPSC-000288</t>
  </si>
  <si>
    <t xml:space="preserve">L'INTERVENTO CONSISTE NEL RIPRISTINARE LA SPONDA DEL TORRENTE CON LA REALIZZAZIONE DI UNA SCOGLIERA DI 50 M ALTA 3.5 </t>
  </si>
  <si>
    <t>ER-URVI-001855</t>
  </si>
  <si>
    <t>RIMOZIONE DI TERRENO DALLA CARREGGIATA CON PULIZIA DEI TOMBINI STRADALI, POSA DI BARRIERE DI
PROTEZIONE CON NEW JERSEY IN CEMENTO,RICARICA CON MATERIALE INERTE DELLA SEDE STRADALE,
RIPROFILATURA CON ALLARGAMENTODELLA SEDE STRADALE IN ALCUNI TRATTI</t>
  </si>
  <si>
    <t>ER-URVI-001865</t>
  </si>
  <si>
    <t>MESSA IN SICUREZZA E RIPRISTINO DANNI STRADA COMUNALE VIA PASSERINO</t>
  </si>
  <si>
    <t>ER-GEMA-000032</t>
  </si>
  <si>
    <t>ATTIVITÀ VARIE PER LA DESTINAZIONE FINALE DEI MATERIALI</t>
  </si>
  <si>
    <t>ER-GEMA-000034</t>
  </si>
  <si>
    <t>ER-GEMA-000035</t>
  </si>
  <si>
    <t>ER-GEMA-000036</t>
  </si>
  <si>
    <t>ER-GEMA-000038</t>
  </si>
  <si>
    <t>ER-UBIS-000587</t>
  </si>
  <si>
    <t>EDILIZIA PUBBLICA</t>
  </si>
  <si>
    <t>RISTRUTTURAZIONE DELLA BIBLIOTECA LORIS RICCI GAROTTI - PROGETTAZIONE ESECUTIVA</t>
  </si>
  <si>
    <t>ER-URID-000343</t>
  </si>
  <si>
    <t xml:space="preserve">INTERVENTI DI RIPRISTINO E POTENZIAMENTO DEL SISTEMA DI REGIMAZIONE DELLE ACQUE NEL SETTORE DEL PARCO VILLA GHIGI ADIACENTE ALLE PROPRIETÀ PRIVATE CONFINANTI (CIVICI VIA SAN MAMOLO 99/4-5-6) E AD UN TRATTO DI VIABILITÀ PUBBLICA FUNZIONALI A RISOLVERE LE CRITICITÀ INNESCATESI IN OCCASIONE DELL'EVENTO ALLUVIONALE DEL MAGGIO 2023 E AGRAVATESI NELL'OTTOBRE 2024 CHE HANNO CAUSATO ALLAGAMENTI NEL PARCO E NELLE PROPRIETÀ CONFINANTI.  INTERVENTI FUNZIONALI AL RIPRISTINO DELLA  REGIMAZIONE IDRAULICA PER  FAVORIRE IL  CORRETTO DEFLUSSO DELLE ACQUE NELLA RETE IDRICA SUPERFICIALE E SOTTERRANEA ESISTENTE E CONVOGLIARLE NEL RIO FONTANE (IL COLLETTORE NATURALE CHE SCORRE SUL FONDOVALLE DEL PARCO), FAVORENDO DI CONSEGUENZA IL LORO ALLONTANAMENTO DALLE PROPRIETÀ PRIVATE CONFINANTI. INTERVENTI IN CORSO DI DEFINIZIONE SULLA BASE DI UNA PROGETTAZIONE A CURA DI UN TECNICO INCARICATO E CONSISTENTI IN LINEA DI MASSIMA IN: RISAGOMATURA DI TRATTI DI FOSSI CON CONSOLIDAMENTI SPONDALI;SISTEMAZIONE DELLA RETE DI REGIMAZIONE SOTTERRANEA ESISTENTE FINO AL PUNTO DI IMMISSIONE CON IL RIO FONTANE, CON SOSTITUZIONE DELLE PARTI DANNEGGIATE (TUBAZIONI, TOMBINI, CADITOIE, ECC.) E POSA DI NUOVI MANUFATTI IDRAULICI DI DIMENSIONI ADEGUATE AD ACCOGLIERE LE ACQUE IN OCCASIONI DI EVENTI PIOVOSI ESTREMI;  POTENZIAMENTO E ADEGUAMENTO DELLA RETE DI REGIMAZIONE ESISTENTE MEDIANTE LA REALIZZAZZIONE DI NUOVI MANUFATTI IDRAULICI (GRIGLIE, POZZETTI, ECC.) DI DIMENSIONI ATTE AD ACCOGLIERE LE ACQUE METEORICHE E DI RUSCELLAMENTO SOPRATTUTTO IN OCCASIONE DI EVENTI PIOVOSI ESTREMI; RIPRISTINO DEI TRATTI DI VIABILITÀ DANNEGGIATI CON RIFACIMENTO DEL MANTO STRADALE.   </t>
  </si>
  <si>
    <t>ER-URVI-001870</t>
  </si>
  <si>
    <t xml:space="preserve">INTERVENTI CONSOLIDAMENTO E MESSA IN SICUREZZA DELLA SEDE STRADALE </t>
  </si>
  <si>
    <t>ER-URVI-001873</t>
  </si>
  <si>
    <t>INTERVENTI DI RINATURALIZZAZIONE DELLA SCARPATA STRADALE IN PIÙ PUNTI</t>
  </si>
  <si>
    <t>ER-GEMA-000039</t>
  </si>
  <si>
    <t>BONIFICHE EDIFICI E TERRENI</t>
  </si>
  <si>
    <t>ER-URVI-001875</t>
  </si>
  <si>
    <t>RICOSTRUZIONE VIABILITÀ, VERDE, FOGNATURE E ILLUMINAZIONE PUBBLICA</t>
  </si>
  <si>
    <t>ER-UBIS-000589</t>
  </si>
  <si>
    <t>OPERE EDILI</t>
  </si>
  <si>
    <t>ER-UBIS-000590</t>
  </si>
  <si>
    <t>OPERE EDILI E IMPIANTISTICHE</t>
  </si>
  <si>
    <t>ER-SPSC-000315</t>
  </si>
  <si>
    <t>AGGIORNAMENTO DEGLI IMPORTI DELLE ALTRE RISORSE DISPONIBILI</t>
  </si>
  <si>
    <t xml:space="preserve">SI ELENCANO SOMMARIAMENTE I LAVORI DI RIRPISTINO DEL COMPLESSO SPORTIVO PISCINA COMUNALE DI SOLAROLO DANNEGGIATO DAGLI EVENTI ALLUVIONALI. SOSTITUZIONE E RIPRISTINO IMPIANTI TECNOLOGICI DI TRATTAMENTO ACQUE, ECC..., RISANAMENTO LOCALI TECNICI INTERRATI, RIFACIMENTO FONDO E RIVESTIMENTI VASCHE. RIPRISTINO E RISTRUTTURAZIONE SPOGLIATOI, BAR ED AREA ESTERNA. RIFACIMENTO CAMPI DA BEACH TENNIS.  </t>
  </si>
  <si>
    <t>ER-URVI-001622-SB</t>
  </si>
  <si>
    <t>ER-URVI-001622-SH</t>
  </si>
  <si>
    <t>RATIFICA RIPARTIZIONE RISORSE - DETERMINA CS 29/07/2026.0000349.I</t>
  </si>
  <si>
    <t>RATIFICA RIPARTIZIONE RISORSE - DETERMINA CS 29/07/2026.0000349.I
RIMODULAZIONE PIANO SPECIALE RICOSTRUZIONE - FASE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</si>
</sst>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0.00\ &quot;€&quot;_-;\-* #,##0.00\ &quot;€&quot;_-;_-* &quot;-&quot;??\ &quot;€&quot;_-;_-@_-"/>
  </numFmts>
  <fonts count="10" x14ac:knownFonts="1">
    <font>
      <sz val="10"/>
      <color theme="1"/>
      <name val="Aptos Narrow"/>
      <family val="2"/>
      <scheme val="minor"/>
    </font>
    <font>
      <sz val="10"/>
      <color theme="1"/>
      <name val="Aptos Narrow"/>
      <family val="2"/>
      <scheme val="minor"/>
    </font>
    <font>
      <b/>
      <sz val="12"/>
      <color theme="1"/>
      <name val="Aptos Narrow"/>
      <scheme val="minor"/>
    </font>
    <font>
      <sz val="12"/>
      <color theme="1"/>
      <name val="Aptos Narrow"/>
      <scheme val="minor"/>
    </font>
    <font>
      <b/>
      <sz val="12"/>
      <color theme="1"/>
      <name val="Aptos Narrow"/>
      <family val="2"/>
      <scheme val="minor"/>
    </font>
    <font>
      <sz val="8"/>
      <name val="Aptos Narrow"/>
      <family val="2"/>
      <scheme val="minor"/>
    </font>
    <font>
      <b/>
      <sz val="11"/>
      <color theme="1"/>
      <name val="Aptos Narrow"/>
      <scheme val="minor"/>
    </font>
    <font>
      <sz val="11"/>
      <color theme="1"/>
      <name val="Aptos Narrow"/>
      <scheme val="minor"/>
    </font>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31">
    <xf numFmtId="0" fontId="0" fillId="0" borderId="0" xfId="0"/>
    <xf numFmtId="0" fontId="2"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44" fontId="2" fillId="0" borderId="0" xfId="1" applyFont="1" applyAlignment="1">
      <alignment vertical="center" wrapText="1"/>
    </xf>
    <xf numFmtId="44" fontId="3" fillId="0" borderId="0" xfId="1" applyFont="1" applyAlignment="1">
      <alignment vertical="center" wrapText="1"/>
    </xf>
    <xf numFmtId="0" fontId="3" fillId="0" borderId="0" xfId="0" applyFont="1" applyAlignment="1">
      <alignment horizontal="justify" vertical="center" wrapText="1"/>
    </xf>
    <xf numFmtId="44" fontId="2" fillId="0" borderId="0" xfId="0" applyNumberFormat="1" applyFont="1" applyAlignment="1">
      <alignment vertical="center" wrapText="1"/>
    </xf>
    <xf numFmtId="0" fontId="3" fillId="0" borderId="0" xfId="1" applyNumberFormat="1" applyFont="1" applyAlignment="1">
      <alignment horizontal="justify" vertical="center" wrapText="1"/>
    </xf>
    <xf numFmtId="0" fontId="2" fillId="0" borderId="0" xfId="0" applyFont="1" applyAlignment="1">
      <alignment horizontal="justify" vertical="center" wrapText="1"/>
    </xf>
    <xf numFmtId="0" fontId="4" fillId="0" borderId="0" xfId="1" applyNumberFormat="1" applyFont="1" applyAlignment="1">
      <alignment horizontal="center" vertical="center" wrapText="1"/>
    </xf>
    <xf numFmtId="44" fontId="4" fillId="0" borderId="0" xfId="1" applyFont="1" applyAlignment="1">
      <alignment horizontal="center" vertical="center" wrapText="1"/>
    </xf>
    <xf numFmtId="44" fontId="2"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justify" vertical="center" wrapText="1"/>
    </xf>
    <xf numFmtId="44" fontId="7" fillId="0" borderId="0" xfId="1" applyFont="1" applyAlignment="1">
      <alignment horizontal="center" vertical="center" wrapText="1"/>
    </xf>
    <xf numFmtId="44" fontId="6" fillId="0" borderId="0" xfId="1" applyFont="1" applyAlignment="1">
      <alignment vertical="center" wrapText="1"/>
    </xf>
    <xf numFmtId="0" fontId="7" fillId="0" borderId="0" xfId="1" applyNumberFormat="1" applyFont="1" applyAlignment="1">
      <alignment horizontal="justify" vertical="center" wrapText="1"/>
    </xf>
    <xf numFmtId="44" fontId="6" fillId="2" borderId="0" xfId="1" applyFont="1" applyFill="1" applyAlignment="1">
      <alignment vertical="center" wrapText="1"/>
    </xf>
    <xf numFmtId="44" fontId="2" fillId="0" borderId="0" xfId="1" applyFont="1" applyAlignment="1">
      <alignment horizontal="center" vertical="center" wrapText="1"/>
    </xf>
    <xf numFmtId="0" fontId="8" fillId="0" borderId="0" xfId="0" applyFont="1" applyAlignment="1">
      <alignment horizontal="justify" vertical="center" wrapText="1"/>
    </xf>
    <xf numFmtId="49" fontId="9" fillId="0" borderId="0" xfId="0" applyNumberFormat="1" applyFont="1" applyAlignment="1">
      <alignment horizontal="center" vertical="center" wrapText="1"/>
    </xf>
    <xf numFmtId="0" fontId="8" fillId="0" borderId="0" xfId="0" applyFont="1" applyAlignment="1">
      <alignment horizontal="center" vertical="center" wrapText="1"/>
    </xf>
    <xf numFmtId="44" fontId="8" fillId="0" borderId="0" xfId="1" applyFont="1" applyAlignment="1">
      <alignment horizontal="left" vertical="center" wrapText="1"/>
    </xf>
    <xf numFmtId="44" fontId="8" fillId="0" borderId="0" xfId="1" applyFont="1" applyAlignment="1">
      <alignment horizontal="center" vertical="center" wrapText="1"/>
    </xf>
    <xf numFmtId="44" fontId="9" fillId="0" borderId="0" xfId="1" applyFont="1" applyAlignment="1">
      <alignment vertical="center" wrapText="1"/>
    </xf>
    <xf numFmtId="44" fontId="6" fillId="0" borderId="0" xfId="1" applyNumberFormat="1" applyFont="1" applyAlignment="1">
      <alignment vertical="center" wrapText="1"/>
    </xf>
    <xf numFmtId="0" fontId="8" fillId="0" borderId="0" xfId="1" applyNumberFormat="1" applyFont="1" applyAlignment="1">
      <alignment horizontal="justify" vertical="center" wrapText="1"/>
    </xf>
    <xf numFmtId="0" fontId="2" fillId="0" borderId="0" xfId="0" applyNumberFormat="1" applyFont="1" applyAlignment="1">
      <alignment horizontal="justify" vertical="center" wrapText="1"/>
    </xf>
    <xf numFmtId="0" fontId="3" fillId="0" borderId="0" xfId="0" applyNumberFormat="1" applyFont="1" applyAlignment="1">
      <alignment horizontal="center" vertical="center" wrapText="1"/>
    </xf>
  </cellXfs>
  <cellStyles count="2">
    <cellStyle name="Normale" xfId="0" builtinId="0"/>
    <cellStyle name="Valuta" xfId="1" builtinId="4"/>
  </cellStyles>
  <dxfs count="35">
    <dxf>
      <font>
        <b/>
        <i val="0"/>
        <strike val="0"/>
        <condense val="0"/>
        <extend val="0"/>
        <outline val="0"/>
        <shadow val="0"/>
        <u val="none"/>
        <vertAlign val="baseline"/>
        <sz val="12"/>
        <color theme="1"/>
        <name val="Aptos Narrow"/>
        <scheme val="minor"/>
      </font>
      <numFmt numFmtId="0" formatCode="General"/>
      <alignment horizontal="justify"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center" vertical="center" textRotation="0" wrapText="1" indent="0" justifyLastLine="0" shrinkToFit="0" readingOrder="0"/>
    </dxf>
    <dxf>
      <font>
        <b/>
        <i val="0"/>
        <strike val="0"/>
        <condense val="0"/>
        <extend val="0"/>
        <outline val="0"/>
        <shadow val="0"/>
        <u val="none"/>
        <vertAlign val="baseline"/>
        <sz val="12"/>
        <color theme="1"/>
        <name val="Aptos Narrow"/>
        <scheme val="minor"/>
      </font>
      <numFmt numFmtId="34" formatCode="_-* #,##0.00\ &quot;€&quot;_-;\-* #,##0.00\ &quot;€&quot;_-;_-* &quot;-&quot;??\ &quot;€&quot;_-;_-@_-"/>
      <alignment horizontal="center" vertical="center" textRotation="0" wrapText="1" indent="0" justifyLastLine="0" shrinkToFit="0" readingOrder="0"/>
    </dxf>
    <dxf>
      <font>
        <b/>
        <i val="0"/>
        <strike val="0"/>
        <condense val="0"/>
        <extend val="0"/>
        <outline val="0"/>
        <shadow val="0"/>
        <u val="none"/>
        <vertAlign val="baseline"/>
        <sz val="12"/>
        <color theme="1"/>
        <name val="Aptos Narrow"/>
        <scheme val="minor"/>
      </font>
      <alignment horizontal="justify" vertical="center" textRotation="0" wrapText="1" indent="0" justifyLastLine="0" shrinkToFit="0" readingOrder="0"/>
    </dxf>
    <dxf>
      <font>
        <b/>
        <i val="0"/>
        <strike val="0"/>
        <condense val="0"/>
        <extend val="0"/>
        <outline val="0"/>
        <shadow val="0"/>
        <u val="none"/>
        <vertAlign val="baseline"/>
        <sz val="12"/>
        <color theme="1"/>
        <name val="Aptos Narrow"/>
        <scheme val="minor"/>
      </font>
      <alignment horizontal="center" vertical="center" textRotation="0" wrapText="1" indent="0" justifyLastLine="0" shrinkToFit="0" readingOrder="0"/>
    </dxf>
    <dxf>
      <font>
        <b/>
        <i val="0"/>
        <strike val="0"/>
        <condense val="0"/>
        <extend val="0"/>
        <outline val="0"/>
        <shadow val="0"/>
        <u val="none"/>
        <vertAlign val="baseline"/>
        <sz val="12"/>
        <color theme="1"/>
        <name val="Aptos Narrow"/>
        <scheme val="minor"/>
      </font>
      <alignment horizontal="center" vertical="center" textRotation="0" wrapText="1" indent="0" justifyLastLine="0" shrinkToFit="0" readingOrder="0"/>
    </dxf>
    <dxf>
      <font>
        <b/>
        <i val="0"/>
        <strike val="0"/>
        <condense val="0"/>
        <extend val="0"/>
        <outline val="0"/>
        <shadow val="0"/>
        <u val="none"/>
        <vertAlign val="baseline"/>
        <sz val="12"/>
        <color theme="1"/>
        <name val="Aptos Narrow"/>
        <scheme val="minor"/>
      </font>
      <alignment horizontal="center" vertical="center" textRotation="0" wrapText="1" indent="0" justifyLastLine="0" shrinkToFit="0" readingOrder="0"/>
    </dxf>
    <dxf>
      <font>
        <b/>
        <i val="0"/>
        <strike val="0"/>
        <condense val="0"/>
        <extend val="0"/>
        <outline val="0"/>
        <shadow val="0"/>
        <u val="none"/>
        <vertAlign val="baseline"/>
        <sz val="12"/>
        <color theme="1"/>
        <name val="Aptos Narrow"/>
        <scheme val="minor"/>
      </font>
      <alignment horizontal="center" vertical="center" textRotation="0" wrapText="1" indent="0" justifyLastLine="0" shrinkToFit="0" readingOrder="0"/>
    </dxf>
    <dxf>
      <numFmt numFmtId="34" formatCode="_-* #,##0.00\ &quot;€&quot;_-;\-* #,##0.00\ &quot;€&quot;_-;_-* &quot;-&quot;??\ &quot;€&quot;_-;_-@_-"/>
    </dxf>
    <dxf>
      <numFmt numFmtId="34" formatCode="_-* #,##0.00\ &quot;€&quot;_-;\-* #,##0.00\ &quot;€&quot;_-;_-* &quot;-&quot;??\ &quot;€&quot;_-;_-@_-"/>
    </dxf>
    <dxf>
      <numFmt numFmtId="34" formatCode="_-* #,##0.00\ &quot;€&quot;_-;\-* #,##0.00\ &quot;€&quot;_-;_-* &quot;-&quot;??\ &quot;€&quot;_-;_-@_-"/>
    </dxf>
    <dxf>
      <numFmt numFmtId="34" formatCode="_-* #,##0.00\ &quot;€&quot;_-;\-* #,##0.00\ &quot;€&quot;_-;_-* &quot;-&quot;??\ &quot;€&quot;_-;_-@_-"/>
    </dxf>
    <dxf>
      <font>
        <b/>
        <strike val="0"/>
        <outline val="0"/>
        <shadow val="0"/>
        <u val="none"/>
        <vertAlign val="baseline"/>
        <sz val="12"/>
        <color theme="1"/>
        <name val="Aptos Narrow"/>
        <scheme val="minor"/>
      </font>
      <alignment vertical="center" textRotation="0" wrapText="1" indent="0" justifyLastLine="0" shrinkToFit="0" readingOrder="0"/>
    </dxf>
    <dxf>
      <font>
        <strike val="0"/>
        <outline val="0"/>
        <shadow val="0"/>
        <u val="none"/>
        <vertAlign val="baseline"/>
        <sz val="11"/>
        <color theme="1"/>
        <name val="Aptos Narrow"/>
        <scheme val="minor"/>
      </font>
      <alignment horizontal="left" vertical="center" textRotation="0" wrapText="1" indent="0" justifyLastLine="0" shrinkToFit="0" readingOrder="0"/>
    </dxf>
    <dxf>
      <font>
        <strike val="0"/>
        <outline val="0"/>
        <shadow val="0"/>
        <u val="none"/>
        <vertAlign val="baseline"/>
        <sz val="12"/>
        <color theme="1"/>
        <name val="Aptos Narrow"/>
        <scheme val="minor"/>
      </font>
      <alignment vertical="center" textRotation="0" wrapText="1" indent="0" justifyLastLine="0" shrinkToFit="0" readingOrder="0"/>
    </dxf>
    <dxf>
      <fill>
        <patternFill patternType="solid">
          <fgColor theme="2"/>
          <bgColor theme="2"/>
        </patternFill>
      </fill>
    </dxf>
    <dxf>
      <fill>
        <patternFill patternType="solid">
          <fgColor theme="0" tint="-4.9989318521683403E-2"/>
          <bgColor theme="0" tint="-4.9989318521683403E-2"/>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2" defaultTableStyle="TableStyleMedium2" defaultPivotStyle="PivotStyleLight16">
    <tableStyle name="Stile tabella 1" pivot="0" count="1" xr9:uid="{B77B743A-C547-FE42-B952-D0F2D86DD57A}">
      <tableStyleElement type="firstColumnStripe" size="2"/>
    </tableStyle>
    <tableStyle name="TableStyleLight1 2" pivot="0" count="7" xr9:uid="{14557AD9-6382-9543-8EC9-62AE06CDCFA7}">
      <tableStyleElement type="wholeTable" dxfId="34"/>
      <tableStyleElement type="headerRow" dxfId="33"/>
      <tableStyleElement type="totalRow" dxfId="32"/>
      <tableStyleElement type="firstColumn" dxfId="31"/>
      <tableStyleElement type="lastColumn" dxfId="30"/>
      <tableStyleElement type="firstRowStripe" dxfId="29"/>
      <tableStyleElement type="firstColumnStripe" dxfId="2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D28727-CD62-8D4A-AE32-8B0C1A4C3B3A}" name="Tabella1" displayName="Tabella1" ref="A1:U316" totalsRowCount="1" headerRowDxfId="27" dataDxfId="26" totalsRowDxfId="25">
  <autoFilter ref="A1:U315" xr:uid="{91D28727-CD62-8D4A-AE32-8B0C1A4C3B3A}"/>
  <tableColumns count="21">
    <tableColumn id="1" xr3:uid="{7E812606-0273-F84A-BB35-B143D57245D7}" name="ID INTERVENTO" totalsRowFunction="count" totalsRowDxfId="20"/>
    <tableColumn id="2" xr3:uid="{6AE588EB-8FA4-9E4C-8F56-AEEC45777172}" name="AMBITO" totalsRowDxfId="19"/>
    <tableColumn id="9" xr3:uid="{76981659-2FF9-DB45-9D45-3BCEC9FEA05F}" name="REGIONE" totalsRowDxfId="18"/>
    <tableColumn id="3" xr3:uid="{F37ADB0E-802A-A64F-8254-B136AC6B2779}" name="SOGGETTO BENEFICIARIO" totalsRowDxfId="17"/>
    <tableColumn id="15" xr3:uid="{BCEF3264-B3FC-194C-AB21-A224F1DC6C51}" name="DESCRIZIONE INTERVENTO" totalsRowDxfId="16"/>
    <tableColumn id="4" xr3:uid="{53F108EB-0CCE-5342-A079-1E4851FEF74D}" name="CONTRIBUTO CS_x000a_PSR v2" totalsRowFunction="sum" totalsRowDxfId="15" dataCellStyle="Valuta"/>
    <tableColumn id="5" xr3:uid="{8CD2FEB3-5746-E44D-84B6-65ADBE06D87A}" name="CONTRIBUTO CS_x000a_PSR v3" totalsRowFunction="sum" totalsRowDxfId="14" dataCellStyle="Valuta"/>
    <tableColumn id="6" xr3:uid="{4696FFAB-0B7F-8E40-B337-6A47D4DB98E9}" name="VARIAZIONE_x000a_CONTRIBUTO CS" totalsRowFunction="sum" dataDxfId="24" totalsRowDxfId="13" dataCellStyle="Valuta">
      <calculatedColumnFormula>Tabella1[[#This Row],[CONTRIBUTO CS
PSR v3]]-Tabella1[[#This Row],[CONTRIBUTO CS
PSR v2]]</calculatedColumnFormula>
    </tableColumn>
    <tableColumn id="11" xr3:uid="{9479D090-1528-1C42-9C83-DC6FB1A968B1}" name="DONAZIONE CS_x000a_PSR v2" totalsRowFunction="sum" totalsRowDxfId="12" dataCellStyle="Valuta"/>
    <tableColumn id="10" xr3:uid="{48D1693F-F5C6-6F49-9E44-9AACB0BC9884}" name="DONAZIONE CS_x000a_PSR v3" totalsRowFunction="sum" totalsRowDxfId="11" dataCellStyle="Valuta"/>
    <tableColumn id="8" xr3:uid="{6BD74C6D-A2D8-5A4D-A687-90E79151BBCD}" name="VARIAZIONE_x000a_DONAZIONE CS" totalsRowFunction="sum" dataDxfId="23" totalsRowDxfId="10" dataCellStyle="Valuta">
      <calculatedColumnFormula>Tabella1[[#This Row],[DONAZIONE CS
PSR v3]]-Tabella1[[#This Row],[DONAZIONE CS
PSR v2]]</calculatedColumnFormula>
    </tableColumn>
    <tableColumn id="14" xr3:uid="{F6038DC9-8B4D-0F44-B32D-5EB3ABF40782}" name="ALTRI FIN._x000a_PSR v2" totalsRowFunction="sum" totalsRowDxfId="9" dataCellStyle="Valuta"/>
    <tableColumn id="17" xr3:uid="{CCC35DB9-4A6A-6846-9370-94B5284492BA}" name="ALTRI FIN._x000a_PSR v3" totalsRowFunction="sum" totalsRowDxfId="8" dataCellStyle="Valuta"/>
    <tableColumn id="18" xr3:uid="{E607998B-350F-B343-A9E7-5B2A81F4490E}" name="VAR. _x000a_ALTRI FIN." totalsRowFunction="sum" totalsRowDxfId="7" dataCellStyle="Valuta">
      <calculatedColumnFormula>Tabella1[[#This Row],[ALTRI FIN.
PSR v3]]-Tabella1[[#This Row],[ALTRI FIN.
PSR v2]]</calculatedColumnFormula>
    </tableColumn>
    <tableColumn id="21" xr3:uid="{F4A4A68C-1345-BE4F-BA5E-CE32471FD10C}" name="COFIN. RIS. PROP._x000a_PSRv2" totalsRowFunction="sum" totalsRowDxfId="6" dataCellStyle="Valuta"/>
    <tableColumn id="20" xr3:uid="{311794AF-4400-EE42-ADA8-445DF50B8C0B}" name="COFIN. RIS. PROP._x000a_PSRv3" totalsRowFunction="sum" totalsRowDxfId="5" dataCellStyle="Valuta"/>
    <tableColumn id="19" xr3:uid="{DE9319AC-FE23-104C-8F6C-491100779D17}" name="VAR._x000a_COFIN. RIS. PROP." totalsRowFunction="sum" dataDxfId="22" totalsRowDxfId="4" dataCellStyle="Valuta">
      <calculatedColumnFormula>Tabella1[[#This Row],[COFIN. RIS. PROP.
PSRv3]]-Tabella1[[#This Row],[COFIN. RIS. PROP.
PSRv2]]</calculatedColumnFormula>
    </tableColumn>
    <tableColumn id="12" xr3:uid="{0CCC20B5-5F76-5548-BE82-12C1111A3F1F}" name="INDENNIZZO ASS_x000a_PSR v2" totalsRowFunction="sum" totalsRowDxfId="3" dataCellStyle="Valuta"/>
    <tableColumn id="13" xr3:uid="{A9A4FFF2-9A10-8448-9DA3-6C3E369769D1}" name="INDENNIZZO ASS_x000a_PSR v3" totalsRowFunction="sum" totalsRowDxfId="2" dataCellStyle="Valuta"/>
    <tableColumn id="16" xr3:uid="{45B41FAD-ED17-C84F-875D-160A4D5D70CB}" name="VAR. IND. ASSICURATIVO" totalsRowFunction="sum" dataDxfId="21" totalsRowDxfId="1" dataCellStyle="Valuta">
      <calculatedColumnFormula>Tabella1[[#This Row],[INDENNIZZO ASS
PSR v3]]-Tabella1[[#This Row],[INDENNIZZO ASS
PSR v2]]</calculatedColumnFormula>
    </tableColumn>
    <tableColumn id="7" xr3:uid="{B6933CC3-958E-3746-9A2A-CE9101D7CD2E}" name="MOTIVAZIONE VARIAZIONE" totalsRowDxfId="0" dataCellStyle="Valuta"/>
  </tableColumns>
  <tableStyleInfo name="TableStyleMedium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87"/>
  <sheetViews>
    <sheetView tabSelected="1" topLeftCell="A308" zoomScale="130" zoomScaleNormal="130" zoomScalePageLayoutView="165" workbookViewId="0">
      <selection activeCell="B319" sqref="B319"/>
    </sheetView>
  </sheetViews>
  <sheetFormatPr baseColWidth="10" defaultColWidth="0" defaultRowHeight="16" x14ac:dyDescent="0.2"/>
  <cols>
    <col min="1" max="1" width="22.59765625" style="1" customWidth="1"/>
    <col min="2" max="2" width="23" style="3" customWidth="1"/>
    <col min="3" max="3" width="18.3984375" style="3" customWidth="1"/>
    <col min="4" max="4" width="25" style="3" customWidth="1"/>
    <col min="5" max="5" width="40" style="6" customWidth="1"/>
    <col min="6" max="6" width="21" style="4" customWidth="1"/>
    <col min="7" max="8" width="21" style="5" customWidth="1"/>
    <col min="9" max="9" width="21" style="8" customWidth="1"/>
    <col min="10" max="10" width="21" style="5" customWidth="1"/>
    <col min="11" max="11" width="21" style="4" customWidth="1"/>
    <col min="12" max="13" width="21" style="3" customWidth="1"/>
    <col min="14" max="14" width="21" style="1" customWidth="1"/>
    <col min="15" max="20" width="21" style="3" customWidth="1"/>
    <col min="21" max="21" width="43.3984375" style="30" customWidth="1"/>
    <col min="22" max="23" width="101" style="6" customWidth="1"/>
    <col min="24" max="24" width="46" style="3" customWidth="1"/>
    <col min="25" max="25" width="91.19921875" style="6" customWidth="1"/>
    <col min="26" max="16381" width="0" style="2" hidden="1"/>
    <col min="16382" max="16382" width="6.59765625" style="2" customWidth="1"/>
    <col min="16383" max="16383" width="10.59765625" style="2" customWidth="1"/>
    <col min="16384" max="16384" width="18.3984375" style="2" customWidth="1"/>
  </cols>
  <sheetData>
    <row r="1" spans="1:25" ht="45" customHeight="1" x14ac:dyDescent="0.2">
      <c r="A1" s="1" t="s">
        <v>0</v>
      </c>
      <c r="B1" s="1" t="s">
        <v>1</v>
      </c>
      <c r="C1" s="1" t="s">
        <v>2</v>
      </c>
      <c r="D1" s="1" t="s">
        <v>3</v>
      </c>
      <c r="E1" s="1" t="s">
        <v>4</v>
      </c>
      <c r="F1" s="11" t="s">
        <v>23</v>
      </c>
      <c r="G1" s="11" t="s">
        <v>60</v>
      </c>
      <c r="H1" s="11" t="s">
        <v>5</v>
      </c>
      <c r="I1" s="11" t="s">
        <v>24</v>
      </c>
      <c r="J1" s="11" t="s">
        <v>61</v>
      </c>
      <c r="K1" s="20" t="s">
        <v>6</v>
      </c>
      <c r="L1" s="11" t="s">
        <v>42</v>
      </c>
      <c r="M1" s="11" t="s">
        <v>62</v>
      </c>
      <c r="N1" s="11" t="s">
        <v>43</v>
      </c>
      <c r="O1" s="11" t="s">
        <v>44</v>
      </c>
      <c r="P1" s="11" t="s">
        <v>63</v>
      </c>
      <c r="Q1" s="11" t="s">
        <v>45</v>
      </c>
      <c r="R1" s="11" t="s">
        <v>40</v>
      </c>
      <c r="S1" s="11" t="s">
        <v>64</v>
      </c>
      <c r="T1" s="11" t="s">
        <v>41</v>
      </c>
      <c r="U1" s="10" t="s">
        <v>7</v>
      </c>
      <c r="V1" s="2"/>
      <c r="W1" s="2"/>
      <c r="X1" s="2"/>
      <c r="Y1" s="2"/>
    </row>
    <row r="2" spans="1:25" ht="96" x14ac:dyDescent="0.2">
      <c r="A2" s="13" t="s">
        <v>374</v>
      </c>
      <c r="B2" s="14" t="s">
        <v>48</v>
      </c>
      <c r="C2" s="14" t="s">
        <v>8</v>
      </c>
      <c r="D2" s="14" t="s">
        <v>369</v>
      </c>
      <c r="E2" s="15" t="s">
        <v>375</v>
      </c>
      <c r="F2" s="16">
        <v>180000</v>
      </c>
      <c r="G2" s="16">
        <v>260000</v>
      </c>
      <c r="H2" s="17">
        <f>Tabella1[[#This Row],[CONTRIBUTO CS
PSR v3]]-Tabella1[[#This Row],[CONTRIBUTO CS
PSR v2]]</f>
        <v>80000</v>
      </c>
      <c r="I2" s="17">
        <v>0</v>
      </c>
      <c r="J2" s="17">
        <v>0</v>
      </c>
      <c r="K2" s="17">
        <f>Tabella1[[#This Row],[DONAZIONE CS
PSR v3]]-Tabella1[[#This Row],[DONAZIONE CS
PSR v2]]</f>
        <v>0</v>
      </c>
      <c r="L2" s="17">
        <v>0</v>
      </c>
      <c r="M2" s="17">
        <v>0</v>
      </c>
      <c r="N2" s="17">
        <f>Tabella1[[#This Row],[ALTRI FIN.
PSR v3]]-Tabella1[[#This Row],[ALTRI FIN.
PSR v2]]</f>
        <v>0</v>
      </c>
      <c r="O2" s="17">
        <v>0</v>
      </c>
      <c r="P2" s="17">
        <v>0</v>
      </c>
      <c r="Q2" s="17">
        <f>Tabella1[[#This Row],[COFIN. RIS. PROP.
PSRv3]]-Tabella1[[#This Row],[COFIN. RIS. PROP.
PSRv2]]</f>
        <v>0</v>
      </c>
      <c r="R2" s="17">
        <v>0</v>
      </c>
      <c r="S2" s="17">
        <v>0</v>
      </c>
      <c r="T2" s="17">
        <f>Tabella1[[#This Row],[INDENNIZZO ASS
PSR v3]]-Tabella1[[#This Row],[INDENNIZZO ASS
PSR v2]]</f>
        <v>0</v>
      </c>
      <c r="U2" s="18" t="s">
        <v>26</v>
      </c>
      <c r="V2" s="2"/>
      <c r="W2" s="2"/>
      <c r="X2" s="2"/>
      <c r="Y2" s="2"/>
    </row>
    <row r="3" spans="1:25" ht="32" x14ac:dyDescent="0.2">
      <c r="A3" s="13" t="s">
        <v>376</v>
      </c>
      <c r="B3" s="14" t="s">
        <v>48</v>
      </c>
      <c r="C3" s="14" t="s">
        <v>8</v>
      </c>
      <c r="D3" s="14" t="s">
        <v>377</v>
      </c>
      <c r="E3" s="15" t="s">
        <v>378</v>
      </c>
      <c r="F3" s="16">
        <v>16000</v>
      </c>
      <c r="G3" s="16">
        <v>0</v>
      </c>
      <c r="H3" s="17">
        <f>Tabella1[[#This Row],[CONTRIBUTO CS
PSR v3]]-Tabella1[[#This Row],[CONTRIBUTO CS
PSR v2]]</f>
        <v>-16000</v>
      </c>
      <c r="I3" s="17">
        <v>0</v>
      </c>
      <c r="J3" s="17">
        <v>0</v>
      </c>
      <c r="K3" s="17">
        <f>Tabella1[[#This Row],[DONAZIONE CS
PSR v3]]-Tabella1[[#This Row],[DONAZIONE CS
PSR v2]]</f>
        <v>0</v>
      </c>
      <c r="L3" s="17">
        <v>0</v>
      </c>
      <c r="M3" s="17">
        <v>0</v>
      </c>
      <c r="N3" s="17">
        <f>Tabella1[[#This Row],[ALTRI FIN.
PSR v3]]-Tabella1[[#This Row],[ALTRI FIN.
PSR v2]]</f>
        <v>0</v>
      </c>
      <c r="O3" s="17">
        <v>0</v>
      </c>
      <c r="P3" s="17">
        <v>0</v>
      </c>
      <c r="Q3" s="17">
        <f>Tabella1[[#This Row],[COFIN. RIS. PROP.
PSRv3]]-Tabella1[[#This Row],[COFIN. RIS. PROP.
PSRv2]]</f>
        <v>0</v>
      </c>
      <c r="R3" s="17">
        <v>0</v>
      </c>
      <c r="S3" s="17">
        <v>0</v>
      </c>
      <c r="T3" s="17">
        <f>Tabella1[[#This Row],[INDENNIZZO ASS
PSR v3]]-Tabella1[[#This Row],[INDENNIZZO ASS
PSR v2]]</f>
        <v>0</v>
      </c>
      <c r="U3" s="18" t="s">
        <v>26</v>
      </c>
      <c r="V3" s="2"/>
      <c r="W3" s="2"/>
      <c r="X3" s="2"/>
      <c r="Y3" s="2"/>
    </row>
    <row r="4" spans="1:25" ht="32" x14ac:dyDescent="0.2">
      <c r="A4" s="13" t="s">
        <v>379</v>
      </c>
      <c r="B4" s="14" t="s">
        <v>48</v>
      </c>
      <c r="C4" s="14" t="s">
        <v>8</v>
      </c>
      <c r="D4" s="14" t="s">
        <v>377</v>
      </c>
      <c r="E4" s="15" t="s">
        <v>380</v>
      </c>
      <c r="F4" s="16">
        <v>11000</v>
      </c>
      <c r="G4" s="16">
        <v>11609.56</v>
      </c>
      <c r="H4" s="17">
        <f>Tabella1[[#This Row],[CONTRIBUTO CS
PSR v3]]-Tabella1[[#This Row],[CONTRIBUTO CS
PSR v2]]</f>
        <v>609.55999999999949</v>
      </c>
      <c r="I4" s="17">
        <v>0</v>
      </c>
      <c r="J4" s="17">
        <v>0</v>
      </c>
      <c r="K4" s="17">
        <f>Tabella1[[#This Row],[DONAZIONE CS
PSR v3]]-Tabella1[[#This Row],[DONAZIONE CS
PSR v2]]</f>
        <v>0</v>
      </c>
      <c r="L4" s="17">
        <v>0</v>
      </c>
      <c r="M4" s="17">
        <v>0</v>
      </c>
      <c r="N4" s="17">
        <f>Tabella1[[#This Row],[ALTRI FIN.
PSR v3]]-Tabella1[[#This Row],[ALTRI FIN.
PSR v2]]</f>
        <v>0</v>
      </c>
      <c r="O4" s="17">
        <v>0</v>
      </c>
      <c r="P4" s="17">
        <v>0</v>
      </c>
      <c r="Q4" s="17">
        <f>Tabella1[[#This Row],[COFIN. RIS. PROP.
PSRv3]]-Tabella1[[#This Row],[COFIN. RIS. PROP.
PSRv2]]</f>
        <v>0</v>
      </c>
      <c r="R4" s="17">
        <v>0</v>
      </c>
      <c r="S4" s="17">
        <v>0</v>
      </c>
      <c r="T4" s="17">
        <f>Tabella1[[#This Row],[INDENNIZZO ASS
PSR v3]]-Tabella1[[#This Row],[INDENNIZZO ASS
PSR v2]]</f>
        <v>0</v>
      </c>
      <c r="U4" s="18" t="s">
        <v>26</v>
      </c>
      <c r="V4" s="2"/>
      <c r="W4" s="2"/>
      <c r="X4" s="2"/>
      <c r="Y4" s="2"/>
    </row>
    <row r="5" spans="1:25" ht="48" x14ac:dyDescent="0.2">
      <c r="A5" s="13" t="s">
        <v>381</v>
      </c>
      <c r="B5" s="14" t="s">
        <v>48</v>
      </c>
      <c r="C5" s="14" t="s">
        <v>8</v>
      </c>
      <c r="D5" s="14" t="s">
        <v>377</v>
      </c>
      <c r="E5" s="15" t="s">
        <v>382</v>
      </c>
      <c r="F5" s="16">
        <v>13500</v>
      </c>
      <c r="G5" s="16">
        <v>0</v>
      </c>
      <c r="H5" s="17">
        <f>Tabella1[[#This Row],[CONTRIBUTO CS
PSR v3]]-Tabella1[[#This Row],[CONTRIBUTO CS
PSR v2]]</f>
        <v>-13500</v>
      </c>
      <c r="I5" s="17">
        <v>0</v>
      </c>
      <c r="J5" s="17">
        <v>0</v>
      </c>
      <c r="K5" s="17">
        <f>Tabella1[[#This Row],[DONAZIONE CS
PSR v3]]-Tabella1[[#This Row],[DONAZIONE CS
PSR v2]]</f>
        <v>0</v>
      </c>
      <c r="L5" s="17">
        <v>0</v>
      </c>
      <c r="M5" s="17">
        <v>0</v>
      </c>
      <c r="N5" s="17">
        <f>Tabella1[[#This Row],[ALTRI FIN.
PSR v3]]-Tabella1[[#This Row],[ALTRI FIN.
PSR v2]]</f>
        <v>0</v>
      </c>
      <c r="O5" s="17">
        <v>0</v>
      </c>
      <c r="P5" s="17">
        <v>0</v>
      </c>
      <c r="Q5" s="17">
        <f>Tabella1[[#This Row],[COFIN. RIS. PROP.
PSRv3]]-Tabella1[[#This Row],[COFIN. RIS. PROP.
PSRv2]]</f>
        <v>0</v>
      </c>
      <c r="R5" s="17">
        <v>0</v>
      </c>
      <c r="S5" s="17">
        <v>0</v>
      </c>
      <c r="T5" s="17">
        <f>Tabella1[[#This Row],[INDENNIZZO ASS
PSR v3]]-Tabella1[[#This Row],[INDENNIZZO ASS
PSR v2]]</f>
        <v>0</v>
      </c>
      <c r="U5" s="18" t="s">
        <v>26</v>
      </c>
      <c r="V5" s="2"/>
      <c r="W5" s="2"/>
      <c r="X5" s="2"/>
      <c r="Y5" s="2"/>
    </row>
    <row r="6" spans="1:25" ht="64" x14ac:dyDescent="0.2">
      <c r="A6" s="13" t="s">
        <v>383</v>
      </c>
      <c r="B6" s="14" t="s">
        <v>48</v>
      </c>
      <c r="C6" s="14" t="s">
        <v>8</v>
      </c>
      <c r="D6" s="14" t="s">
        <v>377</v>
      </c>
      <c r="E6" s="15" t="s">
        <v>384</v>
      </c>
      <c r="F6" s="16">
        <v>6000</v>
      </c>
      <c r="G6" s="16">
        <v>0</v>
      </c>
      <c r="H6" s="17">
        <f>Tabella1[[#This Row],[CONTRIBUTO CS
PSR v3]]-Tabella1[[#This Row],[CONTRIBUTO CS
PSR v2]]</f>
        <v>-6000</v>
      </c>
      <c r="I6" s="17">
        <v>0</v>
      </c>
      <c r="J6" s="17">
        <v>0</v>
      </c>
      <c r="K6" s="17">
        <f>Tabella1[[#This Row],[DONAZIONE CS
PSR v3]]-Tabella1[[#This Row],[DONAZIONE CS
PSR v2]]</f>
        <v>0</v>
      </c>
      <c r="L6" s="17">
        <v>0</v>
      </c>
      <c r="M6" s="17">
        <v>0</v>
      </c>
      <c r="N6" s="17">
        <f>Tabella1[[#This Row],[ALTRI FIN.
PSR v3]]-Tabella1[[#This Row],[ALTRI FIN.
PSR v2]]</f>
        <v>0</v>
      </c>
      <c r="O6" s="17">
        <v>0</v>
      </c>
      <c r="P6" s="17">
        <v>0</v>
      </c>
      <c r="Q6" s="17">
        <f>Tabella1[[#This Row],[COFIN. RIS. PROP.
PSRv3]]-Tabella1[[#This Row],[COFIN. RIS. PROP.
PSRv2]]</f>
        <v>0</v>
      </c>
      <c r="R6" s="17">
        <v>0</v>
      </c>
      <c r="S6" s="17">
        <v>0</v>
      </c>
      <c r="T6" s="17">
        <f>Tabella1[[#This Row],[INDENNIZZO ASS
PSR v3]]-Tabella1[[#This Row],[INDENNIZZO ASS
PSR v2]]</f>
        <v>0</v>
      </c>
      <c r="U6" s="18" t="s">
        <v>26</v>
      </c>
      <c r="V6" s="2"/>
      <c r="W6" s="2"/>
      <c r="X6" s="2"/>
      <c r="Y6" s="2"/>
    </row>
    <row r="7" spans="1:25" ht="64" x14ac:dyDescent="0.2">
      <c r="A7" s="13" t="s">
        <v>385</v>
      </c>
      <c r="B7" s="14" t="s">
        <v>48</v>
      </c>
      <c r="C7" s="14" t="s">
        <v>8</v>
      </c>
      <c r="D7" s="14" t="s">
        <v>386</v>
      </c>
      <c r="E7" s="15" t="s">
        <v>387</v>
      </c>
      <c r="F7" s="16">
        <v>1070000</v>
      </c>
      <c r="G7" s="16">
        <v>1370000</v>
      </c>
      <c r="H7" s="17">
        <f>Tabella1[[#This Row],[CONTRIBUTO CS
PSR v3]]-Tabella1[[#This Row],[CONTRIBUTO CS
PSR v2]]</f>
        <v>300000</v>
      </c>
      <c r="I7" s="17">
        <v>0</v>
      </c>
      <c r="J7" s="17">
        <v>0</v>
      </c>
      <c r="K7" s="17">
        <f>Tabella1[[#This Row],[DONAZIONE CS
PSR v3]]-Tabella1[[#This Row],[DONAZIONE CS
PSR v2]]</f>
        <v>0</v>
      </c>
      <c r="L7" s="17">
        <v>0</v>
      </c>
      <c r="M7" s="17">
        <v>0</v>
      </c>
      <c r="N7" s="17">
        <f>Tabella1[[#This Row],[ALTRI FIN.
PSR v3]]-Tabella1[[#This Row],[ALTRI FIN.
PSR v2]]</f>
        <v>0</v>
      </c>
      <c r="O7" s="17">
        <v>0</v>
      </c>
      <c r="P7" s="17">
        <v>0</v>
      </c>
      <c r="Q7" s="17">
        <f>Tabella1[[#This Row],[COFIN. RIS. PROP.
PSRv3]]-Tabella1[[#This Row],[COFIN. RIS. PROP.
PSRv2]]</f>
        <v>0</v>
      </c>
      <c r="R7" s="17">
        <v>0</v>
      </c>
      <c r="S7" s="17">
        <v>0</v>
      </c>
      <c r="T7" s="17">
        <f>Tabella1[[#This Row],[INDENNIZZO ASS
PSR v3]]-Tabella1[[#This Row],[INDENNIZZO ASS
PSR v2]]</f>
        <v>0</v>
      </c>
      <c r="U7" s="18" t="s">
        <v>26</v>
      </c>
      <c r="V7" s="2"/>
      <c r="W7" s="2"/>
      <c r="X7" s="2"/>
      <c r="Y7" s="2"/>
    </row>
    <row r="8" spans="1:25" ht="48" x14ac:dyDescent="0.2">
      <c r="A8" s="13" t="s">
        <v>388</v>
      </c>
      <c r="B8" s="14" t="s">
        <v>48</v>
      </c>
      <c r="C8" s="14" t="s">
        <v>8</v>
      </c>
      <c r="D8" s="14" t="s">
        <v>386</v>
      </c>
      <c r="E8" s="15" t="s">
        <v>389</v>
      </c>
      <c r="F8" s="16">
        <v>300000</v>
      </c>
      <c r="G8" s="16">
        <v>0</v>
      </c>
      <c r="H8" s="17">
        <f>Tabella1[[#This Row],[CONTRIBUTO CS
PSR v3]]-Tabella1[[#This Row],[CONTRIBUTO CS
PSR v2]]</f>
        <v>-300000</v>
      </c>
      <c r="I8" s="17">
        <v>0</v>
      </c>
      <c r="J8" s="17">
        <v>0</v>
      </c>
      <c r="K8" s="17">
        <f>Tabella1[[#This Row],[DONAZIONE CS
PSR v3]]-Tabella1[[#This Row],[DONAZIONE CS
PSR v2]]</f>
        <v>0</v>
      </c>
      <c r="L8" s="17">
        <v>0</v>
      </c>
      <c r="M8" s="17">
        <v>0</v>
      </c>
      <c r="N8" s="17">
        <f>Tabella1[[#This Row],[ALTRI FIN.
PSR v3]]-Tabella1[[#This Row],[ALTRI FIN.
PSR v2]]</f>
        <v>0</v>
      </c>
      <c r="O8" s="17">
        <v>0</v>
      </c>
      <c r="P8" s="17">
        <v>0</v>
      </c>
      <c r="Q8" s="17">
        <f>Tabella1[[#This Row],[COFIN. RIS. PROP.
PSRv3]]-Tabella1[[#This Row],[COFIN. RIS. PROP.
PSRv2]]</f>
        <v>0</v>
      </c>
      <c r="R8" s="17">
        <v>0</v>
      </c>
      <c r="S8" s="17">
        <v>0</v>
      </c>
      <c r="T8" s="17">
        <f>Tabella1[[#This Row],[INDENNIZZO ASS
PSR v3]]-Tabella1[[#This Row],[INDENNIZZO ASS
PSR v2]]</f>
        <v>0</v>
      </c>
      <c r="U8" s="18" t="s">
        <v>26</v>
      </c>
      <c r="V8" s="2"/>
      <c r="W8" s="2"/>
      <c r="X8" s="2"/>
      <c r="Y8" s="2"/>
    </row>
    <row r="9" spans="1:25" ht="32" x14ac:dyDescent="0.2">
      <c r="A9" s="13" t="s">
        <v>671</v>
      </c>
      <c r="B9" s="14" t="s">
        <v>9</v>
      </c>
      <c r="C9" s="14" t="s">
        <v>8</v>
      </c>
      <c r="D9" s="14" t="s">
        <v>93</v>
      </c>
      <c r="E9" s="15" t="s">
        <v>672</v>
      </c>
      <c r="F9" s="16">
        <v>50000</v>
      </c>
      <c r="G9" s="16">
        <v>0</v>
      </c>
      <c r="H9" s="17">
        <f>Tabella1[[#This Row],[CONTRIBUTO CS
PSR v3]]-Tabella1[[#This Row],[CONTRIBUTO CS
PSR v2]]</f>
        <v>-50000</v>
      </c>
      <c r="I9" s="17">
        <v>0</v>
      </c>
      <c r="J9" s="17">
        <v>0</v>
      </c>
      <c r="K9" s="17">
        <f>Tabella1[[#This Row],[DONAZIONE CS
PSR v3]]-Tabella1[[#This Row],[DONAZIONE CS
PSR v2]]</f>
        <v>0</v>
      </c>
      <c r="L9" s="17">
        <v>0</v>
      </c>
      <c r="M9" s="17">
        <v>0</v>
      </c>
      <c r="N9" s="17">
        <f>Tabella1[[#This Row],[ALTRI FIN.
PSR v3]]-Tabella1[[#This Row],[ALTRI FIN.
PSR v2]]</f>
        <v>0</v>
      </c>
      <c r="O9" s="17">
        <v>0</v>
      </c>
      <c r="P9" s="17">
        <v>0</v>
      </c>
      <c r="Q9" s="17">
        <f>Tabella1[[#This Row],[COFIN. RIS. PROP.
PSRv3]]-Tabella1[[#This Row],[COFIN. RIS. PROP.
PSRv2]]</f>
        <v>0</v>
      </c>
      <c r="R9" s="17">
        <v>0</v>
      </c>
      <c r="S9" s="17">
        <v>0</v>
      </c>
      <c r="T9" s="17">
        <f>Tabella1[[#This Row],[INDENNIZZO ASS
PSR v3]]-Tabella1[[#This Row],[INDENNIZZO ASS
PSR v2]]</f>
        <v>0</v>
      </c>
      <c r="U9" s="18" t="s">
        <v>26</v>
      </c>
      <c r="V9" s="2"/>
      <c r="W9" s="2"/>
      <c r="X9" s="2"/>
      <c r="Y9" s="2"/>
    </row>
    <row r="10" spans="1:25" ht="32" x14ac:dyDescent="0.2">
      <c r="A10" s="13" t="s">
        <v>673</v>
      </c>
      <c r="B10" s="14" t="s">
        <v>9</v>
      </c>
      <c r="C10" s="14" t="s">
        <v>8</v>
      </c>
      <c r="D10" s="14" t="s">
        <v>59</v>
      </c>
      <c r="E10" s="15" t="s">
        <v>672</v>
      </c>
      <c r="F10" s="16">
        <v>793757.59</v>
      </c>
      <c r="G10" s="16">
        <v>1000000</v>
      </c>
      <c r="H10" s="17">
        <f>Tabella1[[#This Row],[CONTRIBUTO CS
PSR v3]]-Tabella1[[#This Row],[CONTRIBUTO CS
PSR v2]]</f>
        <v>206242.41000000003</v>
      </c>
      <c r="I10" s="17">
        <v>0</v>
      </c>
      <c r="J10" s="17">
        <v>0</v>
      </c>
      <c r="K10" s="17">
        <f>Tabella1[[#This Row],[DONAZIONE CS
PSR v3]]-Tabella1[[#This Row],[DONAZIONE CS
PSR v2]]</f>
        <v>0</v>
      </c>
      <c r="L10" s="17">
        <v>0</v>
      </c>
      <c r="M10" s="17">
        <v>0</v>
      </c>
      <c r="N10" s="17">
        <f>Tabella1[[#This Row],[ALTRI FIN.
PSR v3]]-Tabella1[[#This Row],[ALTRI FIN.
PSR v2]]</f>
        <v>0</v>
      </c>
      <c r="O10" s="17">
        <v>0</v>
      </c>
      <c r="P10" s="17">
        <v>0</v>
      </c>
      <c r="Q10" s="17">
        <f>Tabella1[[#This Row],[COFIN. RIS. PROP.
PSRv3]]-Tabella1[[#This Row],[COFIN. RIS. PROP.
PSRv2]]</f>
        <v>0</v>
      </c>
      <c r="R10" s="17">
        <v>0</v>
      </c>
      <c r="S10" s="17">
        <v>0</v>
      </c>
      <c r="T10" s="17">
        <f>Tabella1[[#This Row],[INDENNIZZO ASS
PSR v3]]-Tabella1[[#This Row],[INDENNIZZO ASS
PSR v2]]</f>
        <v>0</v>
      </c>
      <c r="U10" s="18" t="s">
        <v>26</v>
      </c>
      <c r="V10" s="2"/>
      <c r="W10" s="2"/>
      <c r="X10" s="2"/>
      <c r="Y10" s="2"/>
    </row>
    <row r="11" spans="1:25" ht="32" x14ac:dyDescent="0.2">
      <c r="A11" s="13" t="s">
        <v>674</v>
      </c>
      <c r="B11" s="14" t="s">
        <v>9</v>
      </c>
      <c r="C11" s="14" t="s">
        <v>8</v>
      </c>
      <c r="D11" s="14" t="s">
        <v>59</v>
      </c>
      <c r="E11" s="15" t="s">
        <v>672</v>
      </c>
      <c r="F11" s="16">
        <v>500000</v>
      </c>
      <c r="G11" s="16">
        <v>0</v>
      </c>
      <c r="H11" s="17">
        <f>Tabella1[[#This Row],[CONTRIBUTO CS
PSR v3]]-Tabella1[[#This Row],[CONTRIBUTO CS
PSR v2]]</f>
        <v>-500000</v>
      </c>
      <c r="I11" s="17">
        <v>0</v>
      </c>
      <c r="J11" s="17">
        <v>0</v>
      </c>
      <c r="K11" s="17">
        <f>Tabella1[[#This Row],[DONAZIONE CS
PSR v3]]-Tabella1[[#This Row],[DONAZIONE CS
PSR v2]]</f>
        <v>0</v>
      </c>
      <c r="L11" s="17">
        <v>0</v>
      </c>
      <c r="M11" s="17">
        <v>0</v>
      </c>
      <c r="N11" s="17">
        <f>Tabella1[[#This Row],[ALTRI FIN.
PSR v3]]-Tabella1[[#This Row],[ALTRI FIN.
PSR v2]]</f>
        <v>0</v>
      </c>
      <c r="O11" s="17">
        <v>0</v>
      </c>
      <c r="P11" s="17">
        <v>0</v>
      </c>
      <c r="Q11" s="17">
        <f>Tabella1[[#This Row],[COFIN. RIS. PROP.
PSRv3]]-Tabella1[[#This Row],[COFIN. RIS. PROP.
PSRv2]]</f>
        <v>0</v>
      </c>
      <c r="R11" s="17">
        <v>0</v>
      </c>
      <c r="S11" s="17">
        <v>0</v>
      </c>
      <c r="T11" s="17">
        <f>Tabella1[[#This Row],[INDENNIZZO ASS
PSR v3]]-Tabella1[[#This Row],[INDENNIZZO ASS
PSR v2]]</f>
        <v>0</v>
      </c>
      <c r="U11" s="18" t="s">
        <v>26</v>
      </c>
      <c r="V11" s="2"/>
      <c r="W11" s="2"/>
      <c r="X11" s="2"/>
      <c r="Y11" s="2"/>
    </row>
    <row r="12" spans="1:25" ht="32" x14ac:dyDescent="0.2">
      <c r="A12" s="13" t="s">
        <v>675</v>
      </c>
      <c r="B12" s="14" t="s">
        <v>9</v>
      </c>
      <c r="C12" s="14" t="s">
        <v>8</v>
      </c>
      <c r="D12" s="14" t="s">
        <v>53</v>
      </c>
      <c r="E12" s="15" t="s">
        <v>672</v>
      </c>
      <c r="F12" s="16">
        <v>504000</v>
      </c>
      <c r="G12" s="16">
        <v>0</v>
      </c>
      <c r="H12" s="17">
        <f>Tabella1[[#This Row],[CONTRIBUTO CS
PSR v3]]-Tabella1[[#This Row],[CONTRIBUTO CS
PSR v2]]</f>
        <v>-504000</v>
      </c>
      <c r="I12" s="17">
        <v>0</v>
      </c>
      <c r="J12" s="17">
        <v>0</v>
      </c>
      <c r="K12" s="17">
        <f>Tabella1[[#This Row],[DONAZIONE CS
PSR v3]]-Tabella1[[#This Row],[DONAZIONE CS
PSR v2]]</f>
        <v>0</v>
      </c>
      <c r="L12" s="17">
        <v>0</v>
      </c>
      <c r="M12" s="17">
        <v>0</v>
      </c>
      <c r="N12" s="17">
        <f>Tabella1[[#This Row],[ALTRI FIN.
PSR v3]]-Tabella1[[#This Row],[ALTRI FIN.
PSR v2]]</f>
        <v>0</v>
      </c>
      <c r="O12" s="17">
        <v>0</v>
      </c>
      <c r="P12" s="17">
        <v>0</v>
      </c>
      <c r="Q12" s="17">
        <f>Tabella1[[#This Row],[COFIN. RIS. PROP.
PSRv3]]-Tabella1[[#This Row],[COFIN. RIS. PROP.
PSRv2]]</f>
        <v>0</v>
      </c>
      <c r="R12" s="17">
        <v>0</v>
      </c>
      <c r="S12" s="17">
        <v>0</v>
      </c>
      <c r="T12" s="17">
        <f>Tabella1[[#This Row],[INDENNIZZO ASS
PSR v3]]-Tabella1[[#This Row],[INDENNIZZO ASS
PSR v2]]</f>
        <v>0</v>
      </c>
      <c r="U12" s="18" t="s">
        <v>26</v>
      </c>
      <c r="V12" s="2"/>
      <c r="W12" s="2"/>
      <c r="X12" s="2"/>
      <c r="Y12" s="2"/>
    </row>
    <row r="13" spans="1:25" ht="32" x14ac:dyDescent="0.2">
      <c r="A13" s="13" t="s">
        <v>676</v>
      </c>
      <c r="B13" s="14" t="s">
        <v>9</v>
      </c>
      <c r="C13" s="14" t="s">
        <v>8</v>
      </c>
      <c r="D13" s="14" t="s">
        <v>57</v>
      </c>
      <c r="E13" s="15" t="s">
        <v>672</v>
      </c>
      <c r="F13" s="16">
        <v>69000</v>
      </c>
      <c r="G13" s="16">
        <v>0</v>
      </c>
      <c r="H13" s="17">
        <f>Tabella1[[#This Row],[CONTRIBUTO CS
PSR v3]]-Tabella1[[#This Row],[CONTRIBUTO CS
PSR v2]]</f>
        <v>-69000</v>
      </c>
      <c r="I13" s="17">
        <v>0</v>
      </c>
      <c r="J13" s="17">
        <v>0</v>
      </c>
      <c r="K13" s="17">
        <f>Tabella1[[#This Row],[DONAZIONE CS
PSR v3]]-Tabella1[[#This Row],[DONAZIONE CS
PSR v2]]</f>
        <v>0</v>
      </c>
      <c r="L13" s="17">
        <v>0</v>
      </c>
      <c r="M13" s="17">
        <v>0</v>
      </c>
      <c r="N13" s="17">
        <f>Tabella1[[#This Row],[ALTRI FIN.
PSR v3]]-Tabella1[[#This Row],[ALTRI FIN.
PSR v2]]</f>
        <v>0</v>
      </c>
      <c r="O13" s="17">
        <v>0</v>
      </c>
      <c r="P13" s="17">
        <v>0</v>
      </c>
      <c r="Q13" s="17">
        <f>Tabella1[[#This Row],[COFIN. RIS. PROP.
PSRv3]]-Tabella1[[#This Row],[COFIN. RIS. PROP.
PSRv2]]</f>
        <v>0</v>
      </c>
      <c r="R13" s="17">
        <v>0</v>
      </c>
      <c r="S13" s="17">
        <v>0</v>
      </c>
      <c r="T13" s="17">
        <f>Tabella1[[#This Row],[INDENNIZZO ASS
PSR v3]]-Tabella1[[#This Row],[INDENNIZZO ASS
PSR v2]]</f>
        <v>0</v>
      </c>
      <c r="U13" s="18" t="s">
        <v>26</v>
      </c>
      <c r="V13" s="2"/>
      <c r="W13" s="2"/>
      <c r="X13" s="2"/>
      <c r="Y13" s="2"/>
    </row>
    <row r="14" spans="1:25" ht="32" x14ac:dyDescent="0.2">
      <c r="A14" s="13" t="s">
        <v>686</v>
      </c>
      <c r="B14" s="14" t="s">
        <v>9</v>
      </c>
      <c r="C14" s="14" t="s">
        <v>8</v>
      </c>
      <c r="D14" s="14" t="s">
        <v>59</v>
      </c>
      <c r="E14" s="15" t="s">
        <v>687</v>
      </c>
      <c r="F14" s="16">
        <v>725000</v>
      </c>
      <c r="G14" s="16">
        <v>850000</v>
      </c>
      <c r="H14" s="17">
        <f>Tabella1[[#This Row],[CONTRIBUTO CS
PSR v3]]-Tabella1[[#This Row],[CONTRIBUTO CS
PSR v2]]</f>
        <v>125000</v>
      </c>
      <c r="I14" s="17">
        <v>0</v>
      </c>
      <c r="J14" s="17">
        <v>0</v>
      </c>
      <c r="K14" s="17">
        <f>Tabella1[[#This Row],[DONAZIONE CS
PSR v3]]-Tabella1[[#This Row],[DONAZIONE CS
PSR v2]]</f>
        <v>0</v>
      </c>
      <c r="L14" s="17">
        <v>0</v>
      </c>
      <c r="M14" s="17">
        <v>0</v>
      </c>
      <c r="N14" s="17">
        <f>Tabella1[[#This Row],[ALTRI FIN.
PSR v3]]-Tabella1[[#This Row],[ALTRI FIN.
PSR v2]]</f>
        <v>0</v>
      </c>
      <c r="O14" s="17">
        <v>0</v>
      </c>
      <c r="P14" s="17">
        <v>0</v>
      </c>
      <c r="Q14" s="17">
        <f>Tabella1[[#This Row],[COFIN. RIS. PROP.
PSRv3]]-Tabella1[[#This Row],[COFIN. RIS. PROP.
PSRv2]]</f>
        <v>0</v>
      </c>
      <c r="R14" s="17">
        <v>0</v>
      </c>
      <c r="S14" s="17">
        <v>0</v>
      </c>
      <c r="T14" s="17">
        <f>Tabella1[[#This Row],[INDENNIZZO ASS
PSR v3]]-Tabella1[[#This Row],[INDENNIZZO ASS
PSR v2]]</f>
        <v>0</v>
      </c>
      <c r="U14" s="18" t="s">
        <v>26</v>
      </c>
      <c r="V14" s="2"/>
      <c r="W14" s="2"/>
      <c r="X14" s="2"/>
      <c r="Y14" s="2"/>
    </row>
    <row r="15" spans="1:25" ht="192" x14ac:dyDescent="0.2">
      <c r="A15" s="13" t="s">
        <v>65</v>
      </c>
      <c r="B15" s="14" t="s">
        <v>11</v>
      </c>
      <c r="C15" s="14" t="s">
        <v>8</v>
      </c>
      <c r="D15" s="14" t="s">
        <v>14</v>
      </c>
      <c r="E15" s="15" t="s">
        <v>66</v>
      </c>
      <c r="F15" s="16">
        <v>96480.7</v>
      </c>
      <c r="G15" s="16">
        <v>0</v>
      </c>
      <c r="H15" s="17">
        <f>Tabella1[[#This Row],[CONTRIBUTO CS
PSR v3]]-Tabella1[[#This Row],[CONTRIBUTO CS
PSR v2]]</f>
        <v>-96480.7</v>
      </c>
      <c r="I15" s="17">
        <v>0</v>
      </c>
      <c r="J15" s="17">
        <v>0</v>
      </c>
      <c r="K15" s="17">
        <f>Tabella1[[#This Row],[DONAZIONE CS
PSR v3]]-Tabella1[[#This Row],[DONAZIONE CS
PSR v2]]</f>
        <v>0</v>
      </c>
      <c r="L15" s="17">
        <v>0</v>
      </c>
      <c r="M15" s="17">
        <v>0</v>
      </c>
      <c r="N15" s="17">
        <f>Tabella1[[#This Row],[ALTRI FIN.
PSR v3]]-Tabella1[[#This Row],[ALTRI FIN.
PSR v2]]</f>
        <v>0</v>
      </c>
      <c r="O15" s="17">
        <v>0</v>
      </c>
      <c r="P15" s="17">
        <v>0</v>
      </c>
      <c r="Q15" s="17">
        <f>Tabella1[[#This Row],[COFIN. RIS. PROP.
PSRv3]]-Tabella1[[#This Row],[COFIN. RIS. PROP.
PSRv2]]</f>
        <v>0</v>
      </c>
      <c r="R15" s="17">
        <v>0</v>
      </c>
      <c r="S15" s="17">
        <v>0</v>
      </c>
      <c r="T15" s="17">
        <f>Tabella1[[#This Row],[INDENNIZZO ASS
PSR v3]]-Tabella1[[#This Row],[INDENNIZZO ASS
PSR v2]]</f>
        <v>0</v>
      </c>
      <c r="U15" s="18" t="s">
        <v>26</v>
      </c>
      <c r="V15" s="2"/>
      <c r="W15" s="2"/>
      <c r="X15" s="2"/>
      <c r="Y15" s="2"/>
    </row>
    <row r="16" spans="1:25" ht="208" x14ac:dyDescent="0.2">
      <c r="A16" s="13" t="s">
        <v>55</v>
      </c>
      <c r="B16" s="14" t="s">
        <v>11</v>
      </c>
      <c r="C16" s="14" t="s">
        <v>8</v>
      </c>
      <c r="D16" s="14" t="s">
        <v>54</v>
      </c>
      <c r="E16" s="21" t="s">
        <v>56</v>
      </c>
      <c r="F16" s="16">
        <v>849856</v>
      </c>
      <c r="G16" s="16">
        <v>1049856</v>
      </c>
      <c r="H16" s="17">
        <f>Tabella1[[#This Row],[CONTRIBUTO CS
PSR v3]]-Tabella1[[#This Row],[CONTRIBUTO CS
PSR v2]]</f>
        <v>200000</v>
      </c>
      <c r="I16" s="17">
        <v>0</v>
      </c>
      <c r="J16" s="17">
        <v>0</v>
      </c>
      <c r="K16" s="17">
        <f>Tabella1[[#This Row],[DONAZIONE CS
PSR v3]]-Tabella1[[#This Row],[DONAZIONE CS
PSR v2]]</f>
        <v>0</v>
      </c>
      <c r="L16" s="17">
        <v>0</v>
      </c>
      <c r="M16" s="17">
        <v>0</v>
      </c>
      <c r="N16" s="17">
        <f>Tabella1[[#This Row],[ALTRI FIN.
PSR v3]]-Tabella1[[#This Row],[ALTRI FIN.
PSR v2]]</f>
        <v>0</v>
      </c>
      <c r="O16" s="17">
        <v>0</v>
      </c>
      <c r="P16" s="17">
        <v>0</v>
      </c>
      <c r="Q16" s="17">
        <f>Tabella1[[#This Row],[COFIN. RIS. PROP.
PSRv3]]-Tabella1[[#This Row],[COFIN. RIS. PROP.
PSRv2]]</f>
        <v>0</v>
      </c>
      <c r="R16" s="17">
        <v>144</v>
      </c>
      <c r="S16" s="17">
        <v>144</v>
      </c>
      <c r="T16" s="17">
        <f>Tabella1[[#This Row],[INDENNIZZO ASS
PSR v3]]-Tabella1[[#This Row],[INDENNIZZO ASS
PSR v2]]</f>
        <v>0</v>
      </c>
      <c r="U16" s="18" t="s">
        <v>26</v>
      </c>
      <c r="V16" s="2"/>
      <c r="W16" s="2"/>
      <c r="X16" s="2"/>
      <c r="Y16" s="2"/>
    </row>
    <row r="17" spans="1:21" s="2" customFormat="1" ht="64" x14ac:dyDescent="0.2">
      <c r="A17" s="13" t="s">
        <v>67</v>
      </c>
      <c r="B17" s="14" t="s">
        <v>11</v>
      </c>
      <c r="C17" s="14" t="s">
        <v>8</v>
      </c>
      <c r="D17" s="14" t="s">
        <v>68</v>
      </c>
      <c r="E17" s="15" t="s">
        <v>69</v>
      </c>
      <c r="F17" s="16">
        <v>250000</v>
      </c>
      <c r="G17" s="16">
        <v>0</v>
      </c>
      <c r="H17" s="17">
        <f>Tabella1[[#This Row],[CONTRIBUTO CS
PSR v3]]-Tabella1[[#This Row],[CONTRIBUTO CS
PSR v2]]</f>
        <v>-250000</v>
      </c>
      <c r="I17" s="17">
        <v>0</v>
      </c>
      <c r="J17" s="17">
        <v>0</v>
      </c>
      <c r="K17" s="17">
        <f>Tabella1[[#This Row],[DONAZIONE CS
PSR v3]]-Tabella1[[#This Row],[DONAZIONE CS
PSR v2]]</f>
        <v>0</v>
      </c>
      <c r="L17" s="17">
        <v>0</v>
      </c>
      <c r="M17" s="17">
        <v>0</v>
      </c>
      <c r="N17" s="17">
        <f>Tabella1[[#This Row],[ALTRI FIN.
PSR v3]]-Tabella1[[#This Row],[ALTRI FIN.
PSR v2]]</f>
        <v>0</v>
      </c>
      <c r="O17" s="17">
        <v>0</v>
      </c>
      <c r="P17" s="17">
        <v>0</v>
      </c>
      <c r="Q17" s="17">
        <f>Tabella1[[#This Row],[COFIN. RIS. PROP.
PSRv3]]-Tabella1[[#This Row],[COFIN. RIS. PROP.
PSRv2]]</f>
        <v>0</v>
      </c>
      <c r="R17" s="17">
        <v>0</v>
      </c>
      <c r="S17" s="17">
        <v>0</v>
      </c>
      <c r="T17" s="17">
        <f>Tabella1[[#This Row],[INDENNIZZO ASS
PSR v3]]-Tabella1[[#This Row],[INDENNIZZO ASS
PSR v2]]</f>
        <v>0</v>
      </c>
      <c r="U17" s="18" t="s">
        <v>26</v>
      </c>
    </row>
    <row r="18" spans="1:21" s="2" customFormat="1" ht="48" x14ac:dyDescent="0.2">
      <c r="A18" s="13" t="s">
        <v>70</v>
      </c>
      <c r="B18" s="14" t="s">
        <v>11</v>
      </c>
      <c r="C18" s="14" t="s">
        <v>8</v>
      </c>
      <c r="D18" s="14" t="s">
        <v>71</v>
      </c>
      <c r="E18" s="15" t="s">
        <v>72</v>
      </c>
      <c r="F18" s="16">
        <v>25000</v>
      </c>
      <c r="G18" s="16">
        <v>0</v>
      </c>
      <c r="H18" s="17">
        <f>Tabella1[[#This Row],[CONTRIBUTO CS
PSR v3]]-Tabella1[[#This Row],[CONTRIBUTO CS
PSR v2]]</f>
        <v>-25000</v>
      </c>
      <c r="I18" s="17">
        <v>0</v>
      </c>
      <c r="J18" s="17">
        <v>0</v>
      </c>
      <c r="K18" s="17">
        <f>Tabella1[[#This Row],[DONAZIONE CS
PSR v3]]-Tabella1[[#This Row],[DONAZIONE CS
PSR v2]]</f>
        <v>0</v>
      </c>
      <c r="L18" s="17">
        <v>0</v>
      </c>
      <c r="M18" s="17">
        <v>0</v>
      </c>
      <c r="N18" s="17">
        <f>Tabella1[[#This Row],[ALTRI FIN.
PSR v3]]-Tabella1[[#This Row],[ALTRI FIN.
PSR v2]]</f>
        <v>0</v>
      </c>
      <c r="O18" s="17">
        <v>0</v>
      </c>
      <c r="P18" s="17">
        <v>0</v>
      </c>
      <c r="Q18" s="17">
        <f>Tabella1[[#This Row],[COFIN. RIS. PROP.
PSRv3]]-Tabella1[[#This Row],[COFIN. RIS. PROP.
PSRv2]]</f>
        <v>0</v>
      </c>
      <c r="R18" s="17">
        <v>0</v>
      </c>
      <c r="S18" s="17">
        <v>0</v>
      </c>
      <c r="T18" s="17">
        <f>Tabella1[[#This Row],[INDENNIZZO ASS
PSR v3]]-Tabella1[[#This Row],[INDENNIZZO ASS
PSR v2]]</f>
        <v>0</v>
      </c>
      <c r="U18" s="18" t="s">
        <v>26</v>
      </c>
    </row>
    <row r="19" spans="1:21" s="2" customFormat="1" ht="80" x14ac:dyDescent="0.2">
      <c r="A19" s="13" t="s">
        <v>390</v>
      </c>
      <c r="B19" s="14" t="s">
        <v>11</v>
      </c>
      <c r="C19" s="14" t="s">
        <v>8</v>
      </c>
      <c r="D19" s="14" t="s">
        <v>54</v>
      </c>
      <c r="E19" s="15" t="s">
        <v>391</v>
      </c>
      <c r="F19" s="16">
        <v>5000000</v>
      </c>
      <c r="G19" s="16">
        <v>5490074</v>
      </c>
      <c r="H19" s="17">
        <f>Tabella1[[#This Row],[CONTRIBUTO CS
PSR v3]]-Tabella1[[#This Row],[CONTRIBUTO CS
PSR v2]]</f>
        <v>490074</v>
      </c>
      <c r="I19" s="17">
        <v>0</v>
      </c>
      <c r="J19" s="17">
        <v>0</v>
      </c>
      <c r="K19" s="17">
        <f>Tabella1[[#This Row],[DONAZIONE CS
PSR v3]]-Tabella1[[#This Row],[DONAZIONE CS
PSR v2]]</f>
        <v>0</v>
      </c>
      <c r="L19" s="17">
        <v>0</v>
      </c>
      <c r="M19" s="17">
        <v>0</v>
      </c>
      <c r="N19" s="17">
        <f>Tabella1[[#This Row],[ALTRI FIN.
PSR v3]]-Tabella1[[#This Row],[ALTRI FIN.
PSR v2]]</f>
        <v>0</v>
      </c>
      <c r="O19" s="17">
        <v>0</v>
      </c>
      <c r="P19" s="17">
        <v>0</v>
      </c>
      <c r="Q19" s="17">
        <f>Tabella1[[#This Row],[COFIN. RIS. PROP.
PSRv3]]-Tabella1[[#This Row],[COFIN. RIS. PROP.
PSRv2]]</f>
        <v>0</v>
      </c>
      <c r="R19" s="17">
        <v>0</v>
      </c>
      <c r="S19" s="17">
        <v>0</v>
      </c>
      <c r="T19" s="17">
        <f>Tabella1[[#This Row],[INDENNIZZO ASS
PSR v3]]-Tabella1[[#This Row],[INDENNIZZO ASS
PSR v2]]</f>
        <v>0</v>
      </c>
      <c r="U19" s="18" t="s">
        <v>26</v>
      </c>
    </row>
    <row r="20" spans="1:21" s="2" customFormat="1" ht="80" x14ac:dyDescent="0.2">
      <c r="A20" s="13" t="s">
        <v>392</v>
      </c>
      <c r="B20" s="14" t="s">
        <v>11</v>
      </c>
      <c r="C20" s="14" t="s">
        <v>8</v>
      </c>
      <c r="D20" s="14" t="s">
        <v>54</v>
      </c>
      <c r="E20" s="15" t="s">
        <v>393</v>
      </c>
      <c r="F20" s="16">
        <v>3000000</v>
      </c>
      <c r="G20" s="16">
        <v>3450000</v>
      </c>
      <c r="H20" s="17">
        <f>Tabella1[[#This Row],[CONTRIBUTO CS
PSR v3]]-Tabella1[[#This Row],[CONTRIBUTO CS
PSR v2]]</f>
        <v>450000</v>
      </c>
      <c r="I20" s="17">
        <v>0</v>
      </c>
      <c r="J20" s="17">
        <v>0</v>
      </c>
      <c r="K20" s="17">
        <f>Tabella1[[#This Row],[DONAZIONE CS
PSR v3]]-Tabella1[[#This Row],[DONAZIONE CS
PSR v2]]</f>
        <v>0</v>
      </c>
      <c r="L20" s="17">
        <v>0</v>
      </c>
      <c r="M20" s="17">
        <v>0</v>
      </c>
      <c r="N20" s="17">
        <f>Tabella1[[#This Row],[ALTRI FIN.
PSR v3]]-Tabella1[[#This Row],[ALTRI FIN.
PSR v2]]</f>
        <v>0</v>
      </c>
      <c r="O20" s="17">
        <v>0</v>
      </c>
      <c r="P20" s="17">
        <v>0</v>
      </c>
      <c r="Q20" s="17">
        <f>Tabella1[[#This Row],[COFIN. RIS. PROP.
PSRv3]]-Tabella1[[#This Row],[COFIN. RIS. PROP.
PSRv2]]</f>
        <v>0</v>
      </c>
      <c r="R20" s="17">
        <v>0</v>
      </c>
      <c r="S20" s="17">
        <v>0</v>
      </c>
      <c r="T20" s="17">
        <f>Tabella1[[#This Row],[INDENNIZZO ASS
PSR v3]]-Tabella1[[#This Row],[INDENNIZZO ASS
PSR v2]]</f>
        <v>0</v>
      </c>
      <c r="U20" s="18" t="s">
        <v>26</v>
      </c>
    </row>
    <row r="21" spans="1:21" s="2" customFormat="1" ht="80" x14ac:dyDescent="0.2">
      <c r="A21" s="13" t="s">
        <v>394</v>
      </c>
      <c r="B21" s="14" t="s">
        <v>11</v>
      </c>
      <c r="C21" s="14" t="s">
        <v>8</v>
      </c>
      <c r="D21" s="14" t="s">
        <v>54</v>
      </c>
      <c r="E21" s="15" t="s">
        <v>395</v>
      </c>
      <c r="F21" s="16">
        <v>550000</v>
      </c>
      <c r="G21" s="16">
        <v>585000</v>
      </c>
      <c r="H21" s="17">
        <f>Tabella1[[#This Row],[CONTRIBUTO CS
PSR v3]]-Tabella1[[#This Row],[CONTRIBUTO CS
PSR v2]]</f>
        <v>35000</v>
      </c>
      <c r="I21" s="17">
        <v>0</v>
      </c>
      <c r="J21" s="17">
        <v>0</v>
      </c>
      <c r="K21" s="17">
        <f>Tabella1[[#This Row],[DONAZIONE CS
PSR v3]]-Tabella1[[#This Row],[DONAZIONE CS
PSR v2]]</f>
        <v>0</v>
      </c>
      <c r="L21" s="17">
        <v>0</v>
      </c>
      <c r="M21" s="17">
        <v>0</v>
      </c>
      <c r="N21" s="17">
        <f>Tabella1[[#This Row],[ALTRI FIN.
PSR v3]]-Tabella1[[#This Row],[ALTRI FIN.
PSR v2]]</f>
        <v>0</v>
      </c>
      <c r="O21" s="17">
        <v>0</v>
      </c>
      <c r="P21" s="17">
        <v>0</v>
      </c>
      <c r="Q21" s="17">
        <f>Tabella1[[#This Row],[COFIN. RIS. PROP.
PSRv3]]-Tabella1[[#This Row],[COFIN. RIS. PROP.
PSRv2]]</f>
        <v>0</v>
      </c>
      <c r="R21" s="17">
        <v>0</v>
      </c>
      <c r="S21" s="17">
        <v>0</v>
      </c>
      <c r="T21" s="17">
        <f>Tabella1[[#This Row],[INDENNIZZO ASS
PSR v3]]-Tabella1[[#This Row],[INDENNIZZO ASS
PSR v2]]</f>
        <v>0</v>
      </c>
      <c r="U21" s="18" t="s">
        <v>26</v>
      </c>
    </row>
    <row r="22" spans="1:21" s="2" customFormat="1" ht="144" x14ac:dyDescent="0.2">
      <c r="A22" s="13" t="s">
        <v>396</v>
      </c>
      <c r="B22" s="14" t="s">
        <v>11</v>
      </c>
      <c r="C22" s="14" t="s">
        <v>8</v>
      </c>
      <c r="D22" s="14" t="s">
        <v>54</v>
      </c>
      <c r="E22" s="15" t="s">
        <v>397</v>
      </c>
      <c r="F22" s="16">
        <v>1000000</v>
      </c>
      <c r="G22" s="16">
        <v>1300000</v>
      </c>
      <c r="H22" s="17">
        <f>Tabella1[[#This Row],[CONTRIBUTO CS
PSR v3]]-Tabella1[[#This Row],[CONTRIBUTO CS
PSR v2]]</f>
        <v>300000</v>
      </c>
      <c r="I22" s="17">
        <v>0</v>
      </c>
      <c r="J22" s="17">
        <v>0</v>
      </c>
      <c r="K22" s="17">
        <f>Tabella1[[#This Row],[DONAZIONE CS
PSR v3]]-Tabella1[[#This Row],[DONAZIONE CS
PSR v2]]</f>
        <v>0</v>
      </c>
      <c r="L22" s="17">
        <v>0</v>
      </c>
      <c r="M22" s="17">
        <v>0</v>
      </c>
      <c r="N22" s="17">
        <f>Tabella1[[#This Row],[ALTRI FIN.
PSR v3]]-Tabella1[[#This Row],[ALTRI FIN.
PSR v2]]</f>
        <v>0</v>
      </c>
      <c r="O22" s="17">
        <v>0</v>
      </c>
      <c r="P22" s="17">
        <v>0</v>
      </c>
      <c r="Q22" s="17">
        <f>Tabella1[[#This Row],[COFIN. RIS. PROP.
PSRv3]]-Tabella1[[#This Row],[COFIN. RIS. PROP.
PSRv2]]</f>
        <v>0</v>
      </c>
      <c r="R22" s="17">
        <v>0</v>
      </c>
      <c r="S22" s="17">
        <v>0</v>
      </c>
      <c r="T22" s="17">
        <f>Tabella1[[#This Row],[INDENNIZZO ASS
PSR v3]]-Tabella1[[#This Row],[INDENNIZZO ASS
PSR v2]]</f>
        <v>0</v>
      </c>
      <c r="U22" s="18" t="s">
        <v>26</v>
      </c>
    </row>
    <row r="23" spans="1:21" s="2" customFormat="1" ht="64" x14ac:dyDescent="0.2">
      <c r="A23" s="13" t="s">
        <v>398</v>
      </c>
      <c r="B23" s="14" t="s">
        <v>11</v>
      </c>
      <c r="C23" s="14" t="s">
        <v>8</v>
      </c>
      <c r="D23" s="14" t="s">
        <v>54</v>
      </c>
      <c r="E23" s="15" t="s">
        <v>399</v>
      </c>
      <c r="F23" s="16">
        <v>3500000</v>
      </c>
      <c r="G23" s="16">
        <v>4500000</v>
      </c>
      <c r="H23" s="17">
        <f>Tabella1[[#This Row],[CONTRIBUTO CS
PSR v3]]-Tabella1[[#This Row],[CONTRIBUTO CS
PSR v2]]</f>
        <v>1000000</v>
      </c>
      <c r="I23" s="17">
        <v>0</v>
      </c>
      <c r="J23" s="17">
        <v>0</v>
      </c>
      <c r="K23" s="17">
        <f>Tabella1[[#This Row],[DONAZIONE CS
PSR v3]]-Tabella1[[#This Row],[DONAZIONE CS
PSR v2]]</f>
        <v>0</v>
      </c>
      <c r="L23" s="17">
        <v>0</v>
      </c>
      <c r="M23" s="17">
        <v>0</v>
      </c>
      <c r="N23" s="17">
        <f>Tabella1[[#This Row],[ALTRI FIN.
PSR v3]]-Tabella1[[#This Row],[ALTRI FIN.
PSR v2]]</f>
        <v>0</v>
      </c>
      <c r="O23" s="17">
        <v>0</v>
      </c>
      <c r="P23" s="17">
        <v>0</v>
      </c>
      <c r="Q23" s="17">
        <f>Tabella1[[#This Row],[COFIN. RIS. PROP.
PSRv3]]-Tabella1[[#This Row],[COFIN. RIS. PROP.
PSRv2]]</f>
        <v>0</v>
      </c>
      <c r="R23" s="17">
        <v>0</v>
      </c>
      <c r="S23" s="17">
        <v>0</v>
      </c>
      <c r="T23" s="17">
        <f>Tabella1[[#This Row],[INDENNIZZO ASS
PSR v3]]-Tabella1[[#This Row],[INDENNIZZO ASS
PSR v2]]</f>
        <v>0</v>
      </c>
      <c r="U23" s="18" t="s">
        <v>26</v>
      </c>
    </row>
    <row r="24" spans="1:21" s="2" customFormat="1" ht="48" x14ac:dyDescent="0.2">
      <c r="A24" s="13" t="s">
        <v>400</v>
      </c>
      <c r="B24" s="14" t="s">
        <v>11</v>
      </c>
      <c r="C24" s="14" t="s">
        <v>8</v>
      </c>
      <c r="D24" s="14" t="s">
        <v>54</v>
      </c>
      <c r="E24" s="15" t="s">
        <v>401</v>
      </c>
      <c r="F24" s="16">
        <v>2700000</v>
      </c>
      <c r="G24" s="16">
        <v>3000000</v>
      </c>
      <c r="H24" s="17">
        <f>Tabella1[[#This Row],[CONTRIBUTO CS
PSR v3]]-Tabella1[[#This Row],[CONTRIBUTO CS
PSR v2]]</f>
        <v>300000</v>
      </c>
      <c r="I24" s="17">
        <v>0</v>
      </c>
      <c r="J24" s="17">
        <v>0</v>
      </c>
      <c r="K24" s="17">
        <f>Tabella1[[#This Row],[DONAZIONE CS
PSR v3]]-Tabella1[[#This Row],[DONAZIONE CS
PSR v2]]</f>
        <v>0</v>
      </c>
      <c r="L24" s="17">
        <v>0</v>
      </c>
      <c r="M24" s="17">
        <v>0</v>
      </c>
      <c r="N24" s="17">
        <f>Tabella1[[#This Row],[ALTRI FIN.
PSR v3]]-Tabella1[[#This Row],[ALTRI FIN.
PSR v2]]</f>
        <v>0</v>
      </c>
      <c r="O24" s="17">
        <v>0</v>
      </c>
      <c r="P24" s="17">
        <v>0</v>
      </c>
      <c r="Q24" s="17">
        <f>Tabella1[[#This Row],[COFIN. RIS. PROP.
PSRv3]]-Tabella1[[#This Row],[COFIN. RIS. PROP.
PSRv2]]</f>
        <v>0</v>
      </c>
      <c r="R24" s="17">
        <v>0</v>
      </c>
      <c r="S24" s="17">
        <v>0</v>
      </c>
      <c r="T24" s="17">
        <f>Tabella1[[#This Row],[INDENNIZZO ASS
PSR v3]]-Tabella1[[#This Row],[INDENNIZZO ASS
PSR v2]]</f>
        <v>0</v>
      </c>
      <c r="U24" s="18" t="s">
        <v>26</v>
      </c>
    </row>
    <row r="25" spans="1:21" s="2" customFormat="1" ht="64" x14ac:dyDescent="0.2">
      <c r="A25" s="13" t="s">
        <v>402</v>
      </c>
      <c r="B25" s="14" t="s">
        <v>11</v>
      </c>
      <c r="C25" s="14" t="s">
        <v>8</v>
      </c>
      <c r="D25" s="14" t="s">
        <v>54</v>
      </c>
      <c r="E25" s="15" t="s">
        <v>403</v>
      </c>
      <c r="F25" s="16">
        <v>2000000</v>
      </c>
      <c r="G25" s="16">
        <v>2500000</v>
      </c>
      <c r="H25" s="17">
        <f>Tabella1[[#This Row],[CONTRIBUTO CS
PSR v3]]-Tabella1[[#This Row],[CONTRIBUTO CS
PSR v2]]</f>
        <v>500000</v>
      </c>
      <c r="I25" s="17">
        <v>0</v>
      </c>
      <c r="J25" s="17">
        <v>0</v>
      </c>
      <c r="K25" s="17">
        <f>Tabella1[[#This Row],[DONAZIONE CS
PSR v3]]-Tabella1[[#This Row],[DONAZIONE CS
PSR v2]]</f>
        <v>0</v>
      </c>
      <c r="L25" s="17">
        <v>0</v>
      </c>
      <c r="M25" s="17">
        <v>0</v>
      </c>
      <c r="N25" s="17">
        <f>Tabella1[[#This Row],[ALTRI FIN.
PSR v3]]-Tabella1[[#This Row],[ALTRI FIN.
PSR v2]]</f>
        <v>0</v>
      </c>
      <c r="O25" s="17">
        <v>0</v>
      </c>
      <c r="P25" s="17">
        <v>0</v>
      </c>
      <c r="Q25" s="17">
        <f>Tabella1[[#This Row],[COFIN. RIS. PROP.
PSRv3]]-Tabella1[[#This Row],[COFIN. RIS. PROP.
PSRv2]]</f>
        <v>0</v>
      </c>
      <c r="R25" s="17">
        <v>0</v>
      </c>
      <c r="S25" s="17">
        <v>0</v>
      </c>
      <c r="T25" s="17">
        <f>Tabella1[[#This Row],[INDENNIZZO ASS
PSR v3]]-Tabella1[[#This Row],[INDENNIZZO ASS
PSR v2]]</f>
        <v>0</v>
      </c>
      <c r="U25" s="18" t="s">
        <v>26</v>
      </c>
    </row>
    <row r="26" spans="1:21" s="2" customFormat="1" ht="32" x14ac:dyDescent="0.2">
      <c r="A26" s="13" t="s">
        <v>404</v>
      </c>
      <c r="B26" s="14" t="s">
        <v>11</v>
      </c>
      <c r="C26" s="14" t="s">
        <v>8</v>
      </c>
      <c r="D26" s="14" t="s">
        <v>14</v>
      </c>
      <c r="E26" s="15" t="s">
        <v>405</v>
      </c>
      <c r="F26" s="16">
        <v>24400</v>
      </c>
      <c r="G26" s="16">
        <v>0</v>
      </c>
      <c r="H26" s="17">
        <f>Tabella1[[#This Row],[CONTRIBUTO CS
PSR v3]]-Tabella1[[#This Row],[CONTRIBUTO CS
PSR v2]]</f>
        <v>-24400</v>
      </c>
      <c r="I26" s="17">
        <v>0</v>
      </c>
      <c r="J26" s="17">
        <v>0</v>
      </c>
      <c r="K26" s="17">
        <f>Tabella1[[#This Row],[DONAZIONE CS
PSR v3]]-Tabella1[[#This Row],[DONAZIONE CS
PSR v2]]</f>
        <v>0</v>
      </c>
      <c r="L26" s="17">
        <v>0</v>
      </c>
      <c r="M26" s="17">
        <v>0</v>
      </c>
      <c r="N26" s="17">
        <f>Tabella1[[#This Row],[ALTRI FIN.
PSR v3]]-Tabella1[[#This Row],[ALTRI FIN.
PSR v2]]</f>
        <v>0</v>
      </c>
      <c r="O26" s="17">
        <v>0</v>
      </c>
      <c r="P26" s="17">
        <v>0</v>
      </c>
      <c r="Q26" s="17">
        <f>Tabella1[[#This Row],[COFIN. RIS. PROP.
PSRv3]]-Tabella1[[#This Row],[COFIN. RIS. PROP.
PSRv2]]</f>
        <v>0</v>
      </c>
      <c r="R26" s="17">
        <v>0</v>
      </c>
      <c r="S26" s="17">
        <v>0</v>
      </c>
      <c r="T26" s="17">
        <f>Tabella1[[#This Row],[INDENNIZZO ASS
PSR v3]]-Tabella1[[#This Row],[INDENNIZZO ASS
PSR v2]]</f>
        <v>0</v>
      </c>
      <c r="U26" s="18" t="s">
        <v>26</v>
      </c>
    </row>
    <row r="27" spans="1:21" s="2" customFormat="1" ht="80" x14ac:dyDescent="0.2">
      <c r="A27" s="13" t="s">
        <v>406</v>
      </c>
      <c r="B27" s="14" t="s">
        <v>11</v>
      </c>
      <c r="C27" s="14" t="s">
        <v>8</v>
      </c>
      <c r="D27" s="14" t="s">
        <v>14</v>
      </c>
      <c r="E27" s="15" t="s">
        <v>407</v>
      </c>
      <c r="F27" s="16">
        <v>24400</v>
      </c>
      <c r="G27" s="16">
        <v>0</v>
      </c>
      <c r="H27" s="17">
        <f>Tabella1[[#This Row],[CONTRIBUTO CS
PSR v3]]-Tabella1[[#This Row],[CONTRIBUTO CS
PSR v2]]</f>
        <v>-24400</v>
      </c>
      <c r="I27" s="17">
        <v>0</v>
      </c>
      <c r="J27" s="17">
        <v>0</v>
      </c>
      <c r="K27" s="17">
        <f>Tabella1[[#This Row],[DONAZIONE CS
PSR v3]]-Tabella1[[#This Row],[DONAZIONE CS
PSR v2]]</f>
        <v>0</v>
      </c>
      <c r="L27" s="17">
        <v>0</v>
      </c>
      <c r="M27" s="17">
        <v>0</v>
      </c>
      <c r="N27" s="17">
        <f>Tabella1[[#This Row],[ALTRI FIN.
PSR v3]]-Tabella1[[#This Row],[ALTRI FIN.
PSR v2]]</f>
        <v>0</v>
      </c>
      <c r="O27" s="17">
        <v>0</v>
      </c>
      <c r="P27" s="17">
        <v>0</v>
      </c>
      <c r="Q27" s="17">
        <f>Tabella1[[#This Row],[COFIN. RIS. PROP.
PSRv3]]-Tabella1[[#This Row],[COFIN. RIS. PROP.
PSRv2]]</f>
        <v>0</v>
      </c>
      <c r="R27" s="17">
        <v>0</v>
      </c>
      <c r="S27" s="17">
        <v>0</v>
      </c>
      <c r="T27" s="17">
        <f>Tabella1[[#This Row],[INDENNIZZO ASS
PSR v3]]-Tabella1[[#This Row],[INDENNIZZO ASS
PSR v2]]</f>
        <v>0</v>
      </c>
      <c r="U27" s="18" t="s">
        <v>26</v>
      </c>
    </row>
    <row r="28" spans="1:21" s="2" customFormat="1" ht="32" x14ac:dyDescent="0.2">
      <c r="A28" s="13" t="s">
        <v>408</v>
      </c>
      <c r="B28" s="14" t="s">
        <v>11</v>
      </c>
      <c r="C28" s="14" t="s">
        <v>8</v>
      </c>
      <c r="D28" s="14" t="s">
        <v>281</v>
      </c>
      <c r="E28" s="15" t="s">
        <v>409</v>
      </c>
      <c r="F28" s="16">
        <v>1034560</v>
      </c>
      <c r="G28" s="16">
        <v>2984560</v>
      </c>
      <c r="H28" s="17">
        <f>Tabella1[[#This Row],[CONTRIBUTO CS
PSR v3]]-Tabella1[[#This Row],[CONTRIBUTO CS
PSR v2]]</f>
        <v>1950000</v>
      </c>
      <c r="I28" s="17">
        <v>0</v>
      </c>
      <c r="J28" s="17">
        <v>0</v>
      </c>
      <c r="K28" s="17">
        <f>Tabella1[[#This Row],[DONAZIONE CS
PSR v3]]-Tabella1[[#This Row],[DONAZIONE CS
PSR v2]]</f>
        <v>0</v>
      </c>
      <c r="L28" s="17">
        <v>0</v>
      </c>
      <c r="M28" s="17">
        <v>0</v>
      </c>
      <c r="N28" s="17">
        <f>Tabella1[[#This Row],[ALTRI FIN.
PSR v3]]-Tabella1[[#This Row],[ALTRI FIN.
PSR v2]]</f>
        <v>0</v>
      </c>
      <c r="O28" s="17">
        <v>0</v>
      </c>
      <c r="P28" s="17">
        <v>0</v>
      </c>
      <c r="Q28" s="17">
        <f>Tabella1[[#This Row],[COFIN. RIS. PROP.
PSRv3]]-Tabella1[[#This Row],[COFIN. RIS. PROP.
PSRv2]]</f>
        <v>0</v>
      </c>
      <c r="R28" s="17">
        <v>0</v>
      </c>
      <c r="S28" s="17">
        <v>0</v>
      </c>
      <c r="T28" s="17">
        <f>Tabella1[[#This Row],[INDENNIZZO ASS
PSR v3]]-Tabella1[[#This Row],[INDENNIZZO ASS
PSR v2]]</f>
        <v>0</v>
      </c>
      <c r="U28" s="18" t="s">
        <v>26</v>
      </c>
    </row>
    <row r="29" spans="1:21" s="2" customFormat="1" ht="80" x14ac:dyDescent="0.2">
      <c r="A29" s="13" t="s">
        <v>410</v>
      </c>
      <c r="B29" s="14" t="s">
        <v>11</v>
      </c>
      <c r="C29" s="14" t="s">
        <v>8</v>
      </c>
      <c r="D29" s="14" t="s">
        <v>54</v>
      </c>
      <c r="E29" s="15" t="s">
        <v>411</v>
      </c>
      <c r="F29" s="16">
        <v>1860000</v>
      </c>
      <c r="G29" s="16">
        <v>2060000</v>
      </c>
      <c r="H29" s="17">
        <f>Tabella1[[#This Row],[CONTRIBUTO CS
PSR v3]]-Tabella1[[#This Row],[CONTRIBUTO CS
PSR v2]]</f>
        <v>200000</v>
      </c>
      <c r="I29" s="17">
        <v>0</v>
      </c>
      <c r="J29" s="17">
        <v>0</v>
      </c>
      <c r="K29" s="17">
        <f>Tabella1[[#This Row],[DONAZIONE CS
PSR v3]]-Tabella1[[#This Row],[DONAZIONE CS
PSR v2]]</f>
        <v>0</v>
      </c>
      <c r="L29" s="17">
        <v>0</v>
      </c>
      <c r="M29" s="17">
        <v>0</v>
      </c>
      <c r="N29" s="17">
        <f>Tabella1[[#This Row],[ALTRI FIN.
PSR v3]]-Tabella1[[#This Row],[ALTRI FIN.
PSR v2]]</f>
        <v>0</v>
      </c>
      <c r="O29" s="17">
        <v>0</v>
      </c>
      <c r="P29" s="17">
        <v>0</v>
      </c>
      <c r="Q29" s="17">
        <f>Tabella1[[#This Row],[COFIN. RIS. PROP.
PSRv3]]-Tabella1[[#This Row],[COFIN. RIS. PROP.
PSRv2]]</f>
        <v>0</v>
      </c>
      <c r="R29" s="17">
        <v>0</v>
      </c>
      <c r="S29" s="17">
        <v>0</v>
      </c>
      <c r="T29" s="17">
        <f>Tabella1[[#This Row],[INDENNIZZO ASS
PSR v3]]-Tabella1[[#This Row],[INDENNIZZO ASS
PSR v2]]</f>
        <v>0</v>
      </c>
      <c r="U29" s="18" t="s">
        <v>26</v>
      </c>
    </row>
    <row r="30" spans="1:21" s="2" customFormat="1" ht="80" x14ac:dyDescent="0.2">
      <c r="A30" s="13" t="s">
        <v>412</v>
      </c>
      <c r="B30" s="14" t="s">
        <v>11</v>
      </c>
      <c r="C30" s="14" t="s">
        <v>8</v>
      </c>
      <c r="D30" s="14" t="s">
        <v>54</v>
      </c>
      <c r="E30" s="15" t="s">
        <v>413</v>
      </c>
      <c r="F30" s="16">
        <v>4000000</v>
      </c>
      <c r="G30" s="16">
        <v>5500000</v>
      </c>
      <c r="H30" s="17">
        <f>Tabella1[[#This Row],[CONTRIBUTO CS
PSR v3]]-Tabella1[[#This Row],[CONTRIBUTO CS
PSR v2]]</f>
        <v>1500000</v>
      </c>
      <c r="I30" s="17">
        <v>0</v>
      </c>
      <c r="J30" s="17">
        <v>0</v>
      </c>
      <c r="K30" s="17">
        <f>Tabella1[[#This Row],[DONAZIONE CS
PSR v3]]-Tabella1[[#This Row],[DONAZIONE CS
PSR v2]]</f>
        <v>0</v>
      </c>
      <c r="L30" s="17">
        <v>0</v>
      </c>
      <c r="M30" s="17">
        <v>0</v>
      </c>
      <c r="N30" s="17">
        <f>Tabella1[[#This Row],[ALTRI FIN.
PSR v3]]-Tabella1[[#This Row],[ALTRI FIN.
PSR v2]]</f>
        <v>0</v>
      </c>
      <c r="O30" s="17">
        <v>0</v>
      </c>
      <c r="P30" s="17">
        <v>0</v>
      </c>
      <c r="Q30" s="17">
        <f>Tabella1[[#This Row],[COFIN. RIS. PROP.
PSRv3]]-Tabella1[[#This Row],[COFIN. RIS. PROP.
PSRv2]]</f>
        <v>0</v>
      </c>
      <c r="R30" s="17">
        <v>0</v>
      </c>
      <c r="S30" s="17">
        <v>0</v>
      </c>
      <c r="T30" s="17">
        <f>Tabella1[[#This Row],[INDENNIZZO ASS
PSR v3]]-Tabella1[[#This Row],[INDENNIZZO ASS
PSR v2]]</f>
        <v>0</v>
      </c>
      <c r="U30" s="18" t="s">
        <v>26</v>
      </c>
    </row>
    <row r="31" spans="1:21" s="2" customFormat="1" ht="112" x14ac:dyDescent="0.2">
      <c r="A31" s="13" t="s">
        <v>414</v>
      </c>
      <c r="B31" s="14" t="s">
        <v>11</v>
      </c>
      <c r="C31" s="14" t="s">
        <v>8</v>
      </c>
      <c r="D31" s="14" t="s">
        <v>54</v>
      </c>
      <c r="E31" s="15" t="s">
        <v>415</v>
      </c>
      <c r="F31" s="16">
        <v>500000</v>
      </c>
      <c r="G31" s="16">
        <v>540000</v>
      </c>
      <c r="H31" s="17">
        <f>Tabella1[[#This Row],[CONTRIBUTO CS
PSR v3]]-Tabella1[[#This Row],[CONTRIBUTO CS
PSR v2]]</f>
        <v>40000</v>
      </c>
      <c r="I31" s="17">
        <v>0</v>
      </c>
      <c r="J31" s="17">
        <v>0</v>
      </c>
      <c r="K31" s="17">
        <f>Tabella1[[#This Row],[DONAZIONE CS
PSR v3]]-Tabella1[[#This Row],[DONAZIONE CS
PSR v2]]</f>
        <v>0</v>
      </c>
      <c r="L31" s="17">
        <v>0</v>
      </c>
      <c r="M31" s="17">
        <v>0</v>
      </c>
      <c r="N31" s="17">
        <f>Tabella1[[#This Row],[ALTRI FIN.
PSR v3]]-Tabella1[[#This Row],[ALTRI FIN.
PSR v2]]</f>
        <v>0</v>
      </c>
      <c r="O31" s="17">
        <v>0</v>
      </c>
      <c r="P31" s="17">
        <v>0</v>
      </c>
      <c r="Q31" s="17">
        <f>Tabella1[[#This Row],[COFIN. RIS. PROP.
PSRv3]]-Tabella1[[#This Row],[COFIN. RIS. PROP.
PSRv2]]</f>
        <v>0</v>
      </c>
      <c r="R31" s="17">
        <v>0</v>
      </c>
      <c r="S31" s="17">
        <v>0</v>
      </c>
      <c r="T31" s="17">
        <f>Tabella1[[#This Row],[INDENNIZZO ASS
PSR v3]]-Tabella1[[#This Row],[INDENNIZZO ASS
PSR v2]]</f>
        <v>0</v>
      </c>
      <c r="U31" s="18" t="s">
        <v>26</v>
      </c>
    </row>
    <row r="32" spans="1:21" s="2" customFormat="1" ht="96" x14ac:dyDescent="0.2">
      <c r="A32" s="13" t="s">
        <v>416</v>
      </c>
      <c r="B32" s="14" t="s">
        <v>11</v>
      </c>
      <c r="C32" s="14" t="s">
        <v>8</v>
      </c>
      <c r="D32" s="14" t="s">
        <v>54</v>
      </c>
      <c r="E32" s="15" t="s">
        <v>417</v>
      </c>
      <c r="F32" s="16">
        <v>2600000</v>
      </c>
      <c r="G32" s="16">
        <v>2962331.34</v>
      </c>
      <c r="H32" s="17">
        <f>Tabella1[[#This Row],[CONTRIBUTO CS
PSR v3]]-Tabella1[[#This Row],[CONTRIBUTO CS
PSR v2]]</f>
        <v>362331.33999999985</v>
      </c>
      <c r="I32" s="17">
        <v>0</v>
      </c>
      <c r="J32" s="17">
        <v>0</v>
      </c>
      <c r="K32" s="17">
        <f>Tabella1[[#This Row],[DONAZIONE CS
PSR v3]]-Tabella1[[#This Row],[DONAZIONE CS
PSR v2]]</f>
        <v>0</v>
      </c>
      <c r="L32" s="17">
        <v>0</v>
      </c>
      <c r="M32" s="17">
        <v>0</v>
      </c>
      <c r="N32" s="17">
        <f>Tabella1[[#This Row],[ALTRI FIN.
PSR v3]]-Tabella1[[#This Row],[ALTRI FIN.
PSR v2]]</f>
        <v>0</v>
      </c>
      <c r="O32" s="17">
        <v>0</v>
      </c>
      <c r="P32" s="17">
        <v>0</v>
      </c>
      <c r="Q32" s="17">
        <f>Tabella1[[#This Row],[COFIN. RIS. PROP.
PSRv3]]-Tabella1[[#This Row],[COFIN. RIS. PROP.
PSRv2]]</f>
        <v>0</v>
      </c>
      <c r="R32" s="17">
        <v>0</v>
      </c>
      <c r="S32" s="17">
        <v>0</v>
      </c>
      <c r="T32" s="17">
        <f>Tabella1[[#This Row],[INDENNIZZO ASS
PSR v3]]-Tabella1[[#This Row],[INDENNIZZO ASS
PSR v2]]</f>
        <v>0</v>
      </c>
      <c r="U32" s="18" t="s">
        <v>26</v>
      </c>
    </row>
    <row r="33" spans="1:21" s="2" customFormat="1" ht="144" x14ac:dyDescent="0.2">
      <c r="A33" s="13" t="s">
        <v>418</v>
      </c>
      <c r="B33" s="14" t="s">
        <v>11</v>
      </c>
      <c r="C33" s="14" t="s">
        <v>8</v>
      </c>
      <c r="D33" s="14" t="s">
        <v>54</v>
      </c>
      <c r="E33" s="15" t="s">
        <v>419</v>
      </c>
      <c r="F33" s="16">
        <v>4500000</v>
      </c>
      <c r="G33" s="16">
        <v>4800000</v>
      </c>
      <c r="H33" s="17">
        <f>Tabella1[[#This Row],[CONTRIBUTO CS
PSR v3]]-Tabella1[[#This Row],[CONTRIBUTO CS
PSR v2]]</f>
        <v>300000</v>
      </c>
      <c r="I33" s="17">
        <v>0</v>
      </c>
      <c r="J33" s="17">
        <v>0</v>
      </c>
      <c r="K33" s="17">
        <f>Tabella1[[#This Row],[DONAZIONE CS
PSR v3]]-Tabella1[[#This Row],[DONAZIONE CS
PSR v2]]</f>
        <v>0</v>
      </c>
      <c r="L33" s="17">
        <v>0</v>
      </c>
      <c r="M33" s="17">
        <v>0</v>
      </c>
      <c r="N33" s="17">
        <f>Tabella1[[#This Row],[ALTRI FIN.
PSR v3]]-Tabella1[[#This Row],[ALTRI FIN.
PSR v2]]</f>
        <v>0</v>
      </c>
      <c r="O33" s="17">
        <v>0</v>
      </c>
      <c r="P33" s="17">
        <v>0</v>
      </c>
      <c r="Q33" s="17">
        <f>Tabella1[[#This Row],[COFIN. RIS. PROP.
PSRv3]]-Tabella1[[#This Row],[COFIN. RIS. PROP.
PSRv2]]</f>
        <v>0</v>
      </c>
      <c r="R33" s="17">
        <v>0</v>
      </c>
      <c r="S33" s="17">
        <v>0</v>
      </c>
      <c r="T33" s="17">
        <f>Tabella1[[#This Row],[INDENNIZZO ASS
PSR v3]]-Tabella1[[#This Row],[INDENNIZZO ASS
PSR v2]]</f>
        <v>0</v>
      </c>
      <c r="U33" s="18" t="s">
        <v>26</v>
      </c>
    </row>
    <row r="34" spans="1:21" s="2" customFormat="1" ht="64" x14ac:dyDescent="0.2">
      <c r="A34" s="13" t="s">
        <v>420</v>
      </c>
      <c r="B34" s="14" t="s">
        <v>11</v>
      </c>
      <c r="C34" s="14" t="s">
        <v>8</v>
      </c>
      <c r="D34" s="14" t="s">
        <v>54</v>
      </c>
      <c r="E34" s="15" t="s">
        <v>421</v>
      </c>
      <c r="F34" s="16">
        <v>2000000</v>
      </c>
      <c r="G34" s="16">
        <v>2077438.65</v>
      </c>
      <c r="H34" s="17">
        <f>Tabella1[[#This Row],[CONTRIBUTO CS
PSR v3]]-Tabella1[[#This Row],[CONTRIBUTO CS
PSR v2]]</f>
        <v>77438.649999999907</v>
      </c>
      <c r="I34" s="17">
        <v>0</v>
      </c>
      <c r="J34" s="17">
        <v>0</v>
      </c>
      <c r="K34" s="17">
        <f>Tabella1[[#This Row],[DONAZIONE CS
PSR v3]]-Tabella1[[#This Row],[DONAZIONE CS
PSR v2]]</f>
        <v>0</v>
      </c>
      <c r="L34" s="17">
        <v>0</v>
      </c>
      <c r="M34" s="17">
        <v>0</v>
      </c>
      <c r="N34" s="17">
        <f>Tabella1[[#This Row],[ALTRI FIN.
PSR v3]]-Tabella1[[#This Row],[ALTRI FIN.
PSR v2]]</f>
        <v>0</v>
      </c>
      <c r="O34" s="17">
        <v>0</v>
      </c>
      <c r="P34" s="17">
        <v>0</v>
      </c>
      <c r="Q34" s="17">
        <f>Tabella1[[#This Row],[COFIN. RIS. PROP.
PSRv3]]-Tabella1[[#This Row],[COFIN. RIS. PROP.
PSRv2]]</f>
        <v>0</v>
      </c>
      <c r="R34" s="17">
        <v>0</v>
      </c>
      <c r="S34" s="17">
        <v>0</v>
      </c>
      <c r="T34" s="17">
        <f>Tabella1[[#This Row],[INDENNIZZO ASS
PSR v3]]-Tabella1[[#This Row],[INDENNIZZO ASS
PSR v2]]</f>
        <v>0</v>
      </c>
      <c r="U34" s="18" t="s">
        <v>26</v>
      </c>
    </row>
    <row r="35" spans="1:21" s="2" customFormat="1" ht="80" x14ac:dyDescent="0.2">
      <c r="A35" s="13" t="s">
        <v>422</v>
      </c>
      <c r="B35" s="14" t="s">
        <v>11</v>
      </c>
      <c r="C35" s="14" t="s">
        <v>8</v>
      </c>
      <c r="D35" s="14" t="s">
        <v>423</v>
      </c>
      <c r="E35" s="15" t="s">
        <v>424</v>
      </c>
      <c r="F35" s="16">
        <v>584</v>
      </c>
      <c r="G35" s="16">
        <v>0</v>
      </c>
      <c r="H35" s="17">
        <f>Tabella1[[#This Row],[CONTRIBUTO CS
PSR v3]]-Tabella1[[#This Row],[CONTRIBUTO CS
PSR v2]]</f>
        <v>-584</v>
      </c>
      <c r="I35" s="17">
        <v>0</v>
      </c>
      <c r="J35" s="17">
        <v>0</v>
      </c>
      <c r="K35" s="17">
        <f>Tabella1[[#This Row],[DONAZIONE CS
PSR v3]]-Tabella1[[#This Row],[DONAZIONE CS
PSR v2]]</f>
        <v>0</v>
      </c>
      <c r="L35" s="17">
        <v>0</v>
      </c>
      <c r="M35" s="17">
        <v>0</v>
      </c>
      <c r="N35" s="17">
        <f>Tabella1[[#This Row],[ALTRI FIN.
PSR v3]]-Tabella1[[#This Row],[ALTRI FIN.
PSR v2]]</f>
        <v>0</v>
      </c>
      <c r="O35" s="17">
        <v>0</v>
      </c>
      <c r="P35" s="17">
        <v>0</v>
      </c>
      <c r="Q35" s="17">
        <f>Tabella1[[#This Row],[COFIN. RIS. PROP.
PSRv3]]-Tabella1[[#This Row],[COFIN. RIS. PROP.
PSRv2]]</f>
        <v>0</v>
      </c>
      <c r="R35" s="17">
        <v>0</v>
      </c>
      <c r="S35" s="17">
        <v>0</v>
      </c>
      <c r="T35" s="17">
        <f>Tabella1[[#This Row],[INDENNIZZO ASS
PSR v3]]-Tabella1[[#This Row],[INDENNIZZO ASS
PSR v2]]</f>
        <v>0</v>
      </c>
      <c r="U35" s="18" t="s">
        <v>26</v>
      </c>
    </row>
    <row r="36" spans="1:21" s="2" customFormat="1" ht="80" x14ac:dyDescent="0.2">
      <c r="A36" s="13" t="s">
        <v>425</v>
      </c>
      <c r="B36" s="14" t="s">
        <v>11</v>
      </c>
      <c r="C36" s="14" t="s">
        <v>8</v>
      </c>
      <c r="D36" s="14" t="s">
        <v>423</v>
      </c>
      <c r="E36" s="15" t="s">
        <v>424</v>
      </c>
      <c r="F36" s="16">
        <v>1752</v>
      </c>
      <c r="G36" s="16">
        <v>0</v>
      </c>
      <c r="H36" s="17">
        <f>Tabella1[[#This Row],[CONTRIBUTO CS
PSR v3]]-Tabella1[[#This Row],[CONTRIBUTO CS
PSR v2]]</f>
        <v>-1752</v>
      </c>
      <c r="I36" s="17">
        <v>0</v>
      </c>
      <c r="J36" s="17">
        <v>0</v>
      </c>
      <c r="K36" s="17">
        <f>Tabella1[[#This Row],[DONAZIONE CS
PSR v3]]-Tabella1[[#This Row],[DONAZIONE CS
PSR v2]]</f>
        <v>0</v>
      </c>
      <c r="L36" s="17">
        <v>0</v>
      </c>
      <c r="M36" s="17">
        <v>0</v>
      </c>
      <c r="N36" s="17">
        <f>Tabella1[[#This Row],[ALTRI FIN.
PSR v3]]-Tabella1[[#This Row],[ALTRI FIN.
PSR v2]]</f>
        <v>0</v>
      </c>
      <c r="O36" s="17">
        <v>0</v>
      </c>
      <c r="P36" s="17">
        <v>0</v>
      </c>
      <c r="Q36" s="17">
        <f>Tabella1[[#This Row],[COFIN. RIS. PROP.
PSRv3]]-Tabella1[[#This Row],[COFIN. RIS. PROP.
PSRv2]]</f>
        <v>0</v>
      </c>
      <c r="R36" s="17">
        <v>0</v>
      </c>
      <c r="S36" s="17">
        <v>0</v>
      </c>
      <c r="T36" s="17">
        <f>Tabella1[[#This Row],[INDENNIZZO ASS
PSR v3]]-Tabella1[[#This Row],[INDENNIZZO ASS
PSR v2]]</f>
        <v>0</v>
      </c>
      <c r="U36" s="18" t="s">
        <v>26</v>
      </c>
    </row>
    <row r="37" spans="1:21" s="2" customFormat="1" ht="80" x14ac:dyDescent="0.2">
      <c r="A37" s="13" t="s">
        <v>426</v>
      </c>
      <c r="B37" s="14" t="s">
        <v>11</v>
      </c>
      <c r="C37" s="14" t="s">
        <v>8</v>
      </c>
      <c r="D37" s="14" t="s">
        <v>423</v>
      </c>
      <c r="E37" s="15" t="s">
        <v>424</v>
      </c>
      <c r="F37" s="16">
        <v>3504</v>
      </c>
      <c r="G37" s="16">
        <v>0</v>
      </c>
      <c r="H37" s="17">
        <f>Tabella1[[#This Row],[CONTRIBUTO CS
PSR v3]]-Tabella1[[#This Row],[CONTRIBUTO CS
PSR v2]]</f>
        <v>-3504</v>
      </c>
      <c r="I37" s="17">
        <v>0</v>
      </c>
      <c r="J37" s="17">
        <v>0</v>
      </c>
      <c r="K37" s="17">
        <f>Tabella1[[#This Row],[DONAZIONE CS
PSR v3]]-Tabella1[[#This Row],[DONAZIONE CS
PSR v2]]</f>
        <v>0</v>
      </c>
      <c r="L37" s="17">
        <v>0</v>
      </c>
      <c r="M37" s="17">
        <v>0</v>
      </c>
      <c r="N37" s="17">
        <f>Tabella1[[#This Row],[ALTRI FIN.
PSR v3]]-Tabella1[[#This Row],[ALTRI FIN.
PSR v2]]</f>
        <v>0</v>
      </c>
      <c r="O37" s="17">
        <v>0</v>
      </c>
      <c r="P37" s="17">
        <v>0</v>
      </c>
      <c r="Q37" s="17">
        <f>Tabella1[[#This Row],[COFIN. RIS. PROP.
PSRv3]]-Tabella1[[#This Row],[COFIN. RIS. PROP.
PSRv2]]</f>
        <v>0</v>
      </c>
      <c r="R37" s="17">
        <v>0</v>
      </c>
      <c r="S37" s="17">
        <v>0</v>
      </c>
      <c r="T37" s="17">
        <f>Tabella1[[#This Row],[INDENNIZZO ASS
PSR v3]]-Tabella1[[#This Row],[INDENNIZZO ASS
PSR v2]]</f>
        <v>0</v>
      </c>
      <c r="U37" s="18" t="s">
        <v>26</v>
      </c>
    </row>
    <row r="38" spans="1:21" s="2" customFormat="1" ht="32" x14ac:dyDescent="0.2">
      <c r="A38" s="13" t="s">
        <v>427</v>
      </c>
      <c r="B38" s="14" t="s">
        <v>11</v>
      </c>
      <c r="C38" s="14" t="s">
        <v>8</v>
      </c>
      <c r="D38" s="14" t="s">
        <v>14</v>
      </c>
      <c r="E38" s="15" t="s">
        <v>428</v>
      </c>
      <c r="F38" s="16">
        <v>1000000</v>
      </c>
      <c r="G38" s="16">
        <v>1150000</v>
      </c>
      <c r="H38" s="17">
        <f>Tabella1[[#This Row],[CONTRIBUTO CS
PSR v3]]-Tabella1[[#This Row],[CONTRIBUTO CS
PSR v2]]</f>
        <v>150000</v>
      </c>
      <c r="I38" s="17">
        <v>0</v>
      </c>
      <c r="J38" s="17">
        <v>0</v>
      </c>
      <c r="K38" s="17">
        <f>Tabella1[[#This Row],[DONAZIONE CS
PSR v3]]-Tabella1[[#This Row],[DONAZIONE CS
PSR v2]]</f>
        <v>0</v>
      </c>
      <c r="L38" s="17">
        <v>0</v>
      </c>
      <c r="M38" s="17">
        <v>0</v>
      </c>
      <c r="N38" s="17">
        <f>Tabella1[[#This Row],[ALTRI FIN.
PSR v3]]-Tabella1[[#This Row],[ALTRI FIN.
PSR v2]]</f>
        <v>0</v>
      </c>
      <c r="O38" s="17">
        <v>0</v>
      </c>
      <c r="P38" s="17">
        <v>0</v>
      </c>
      <c r="Q38" s="17">
        <f>Tabella1[[#This Row],[COFIN. RIS. PROP.
PSRv3]]-Tabella1[[#This Row],[COFIN. RIS. PROP.
PSRv2]]</f>
        <v>0</v>
      </c>
      <c r="R38" s="17">
        <v>0</v>
      </c>
      <c r="S38" s="17">
        <v>0</v>
      </c>
      <c r="T38" s="17">
        <f>Tabella1[[#This Row],[INDENNIZZO ASS
PSR v3]]-Tabella1[[#This Row],[INDENNIZZO ASS
PSR v2]]</f>
        <v>0</v>
      </c>
      <c r="U38" s="18" t="s">
        <v>26</v>
      </c>
    </row>
    <row r="39" spans="1:21" s="2" customFormat="1" ht="96" x14ac:dyDescent="0.2">
      <c r="A39" s="13" t="s">
        <v>509</v>
      </c>
      <c r="B39" s="14" t="s">
        <v>11</v>
      </c>
      <c r="C39" s="14" t="s">
        <v>8</v>
      </c>
      <c r="D39" s="14" t="s">
        <v>14</v>
      </c>
      <c r="E39" s="15" t="s">
        <v>510</v>
      </c>
      <c r="F39" s="16">
        <v>3000000</v>
      </c>
      <c r="G39" s="16">
        <v>3600000</v>
      </c>
      <c r="H39" s="17">
        <f>Tabella1[[#This Row],[CONTRIBUTO CS
PSR v3]]-Tabella1[[#This Row],[CONTRIBUTO CS
PSR v2]]</f>
        <v>600000</v>
      </c>
      <c r="I39" s="17">
        <v>0</v>
      </c>
      <c r="J39" s="17">
        <v>0</v>
      </c>
      <c r="K39" s="17">
        <f>Tabella1[[#This Row],[DONAZIONE CS
PSR v3]]-Tabella1[[#This Row],[DONAZIONE CS
PSR v2]]</f>
        <v>0</v>
      </c>
      <c r="L39" s="17">
        <v>0</v>
      </c>
      <c r="M39" s="17">
        <v>0</v>
      </c>
      <c r="N39" s="17">
        <f>Tabella1[[#This Row],[ALTRI FIN.
PSR v3]]-Tabella1[[#This Row],[ALTRI FIN.
PSR v2]]</f>
        <v>0</v>
      </c>
      <c r="O39" s="17">
        <v>0</v>
      </c>
      <c r="P39" s="17">
        <v>0</v>
      </c>
      <c r="Q39" s="17">
        <f>Tabella1[[#This Row],[COFIN. RIS. PROP.
PSRv3]]-Tabella1[[#This Row],[COFIN. RIS. PROP.
PSRv2]]</f>
        <v>0</v>
      </c>
      <c r="R39" s="17">
        <v>0</v>
      </c>
      <c r="S39" s="17">
        <v>0</v>
      </c>
      <c r="T39" s="17">
        <f>Tabella1[[#This Row],[INDENNIZZO ASS
PSR v3]]-Tabella1[[#This Row],[INDENNIZZO ASS
PSR v2]]</f>
        <v>0</v>
      </c>
      <c r="U39" s="18" t="s">
        <v>26</v>
      </c>
    </row>
    <row r="40" spans="1:21" s="2" customFormat="1" ht="128" x14ac:dyDescent="0.2">
      <c r="A40" s="13" t="s">
        <v>511</v>
      </c>
      <c r="B40" s="14" t="s">
        <v>11</v>
      </c>
      <c r="C40" s="14" t="s">
        <v>8</v>
      </c>
      <c r="D40" s="14" t="s">
        <v>14</v>
      </c>
      <c r="E40" s="15" t="s">
        <v>512</v>
      </c>
      <c r="F40" s="16">
        <v>4000000</v>
      </c>
      <c r="G40" s="16">
        <v>4400000</v>
      </c>
      <c r="H40" s="17">
        <f>Tabella1[[#This Row],[CONTRIBUTO CS
PSR v3]]-Tabella1[[#This Row],[CONTRIBUTO CS
PSR v2]]</f>
        <v>400000</v>
      </c>
      <c r="I40" s="17">
        <v>0</v>
      </c>
      <c r="J40" s="17">
        <v>0</v>
      </c>
      <c r="K40" s="17">
        <f>Tabella1[[#This Row],[DONAZIONE CS
PSR v3]]-Tabella1[[#This Row],[DONAZIONE CS
PSR v2]]</f>
        <v>0</v>
      </c>
      <c r="L40" s="17">
        <v>0</v>
      </c>
      <c r="M40" s="17">
        <v>0</v>
      </c>
      <c r="N40" s="17">
        <f>Tabella1[[#This Row],[ALTRI FIN.
PSR v3]]-Tabella1[[#This Row],[ALTRI FIN.
PSR v2]]</f>
        <v>0</v>
      </c>
      <c r="O40" s="17">
        <v>0</v>
      </c>
      <c r="P40" s="17">
        <v>0</v>
      </c>
      <c r="Q40" s="17">
        <f>Tabella1[[#This Row],[COFIN. RIS. PROP.
PSRv3]]-Tabella1[[#This Row],[COFIN. RIS. PROP.
PSRv2]]</f>
        <v>0</v>
      </c>
      <c r="R40" s="17">
        <v>0</v>
      </c>
      <c r="S40" s="17">
        <v>0</v>
      </c>
      <c r="T40" s="17">
        <f>Tabella1[[#This Row],[INDENNIZZO ASS
PSR v3]]-Tabella1[[#This Row],[INDENNIZZO ASS
PSR v2]]</f>
        <v>0</v>
      </c>
      <c r="U40" s="18" t="s">
        <v>26</v>
      </c>
    </row>
    <row r="41" spans="1:21" s="2" customFormat="1" ht="32" x14ac:dyDescent="0.2">
      <c r="A41" s="13" t="s">
        <v>513</v>
      </c>
      <c r="B41" s="14" t="s">
        <v>11</v>
      </c>
      <c r="C41" s="14" t="s">
        <v>8</v>
      </c>
      <c r="D41" s="14" t="s">
        <v>14</v>
      </c>
      <c r="E41" s="15" t="s">
        <v>514</v>
      </c>
      <c r="F41" s="16">
        <v>100000</v>
      </c>
      <c r="G41" s="16">
        <v>0</v>
      </c>
      <c r="H41" s="17">
        <f>Tabella1[[#This Row],[CONTRIBUTO CS
PSR v3]]-Tabella1[[#This Row],[CONTRIBUTO CS
PSR v2]]</f>
        <v>-100000</v>
      </c>
      <c r="I41" s="17">
        <v>0</v>
      </c>
      <c r="J41" s="17">
        <v>0</v>
      </c>
      <c r="K41" s="17">
        <f>Tabella1[[#This Row],[DONAZIONE CS
PSR v3]]-Tabella1[[#This Row],[DONAZIONE CS
PSR v2]]</f>
        <v>0</v>
      </c>
      <c r="L41" s="17">
        <v>0</v>
      </c>
      <c r="M41" s="17">
        <v>0</v>
      </c>
      <c r="N41" s="17">
        <f>Tabella1[[#This Row],[ALTRI FIN.
PSR v3]]-Tabella1[[#This Row],[ALTRI FIN.
PSR v2]]</f>
        <v>0</v>
      </c>
      <c r="O41" s="17">
        <v>0</v>
      </c>
      <c r="P41" s="17">
        <v>0</v>
      </c>
      <c r="Q41" s="17">
        <f>Tabella1[[#This Row],[COFIN. RIS. PROP.
PSRv3]]-Tabella1[[#This Row],[COFIN. RIS. PROP.
PSRv2]]</f>
        <v>0</v>
      </c>
      <c r="R41" s="17">
        <v>0</v>
      </c>
      <c r="S41" s="17">
        <v>0</v>
      </c>
      <c r="T41" s="17">
        <f>Tabella1[[#This Row],[INDENNIZZO ASS
PSR v3]]-Tabella1[[#This Row],[INDENNIZZO ASS
PSR v2]]</f>
        <v>0</v>
      </c>
      <c r="U41" s="18" t="s">
        <v>26</v>
      </c>
    </row>
    <row r="42" spans="1:21" s="2" customFormat="1" ht="48" x14ac:dyDescent="0.2">
      <c r="A42" s="13" t="s">
        <v>429</v>
      </c>
      <c r="B42" s="14" t="s">
        <v>49</v>
      </c>
      <c r="C42" s="14" t="s">
        <v>8</v>
      </c>
      <c r="D42" s="14" t="s">
        <v>430</v>
      </c>
      <c r="E42" s="15" t="s">
        <v>431</v>
      </c>
      <c r="F42" s="16">
        <v>10000</v>
      </c>
      <c r="G42" s="16">
        <v>0</v>
      </c>
      <c r="H42" s="17">
        <f>Tabella1[[#This Row],[CONTRIBUTO CS
PSR v3]]-Tabella1[[#This Row],[CONTRIBUTO CS
PSR v2]]</f>
        <v>-10000</v>
      </c>
      <c r="I42" s="17">
        <v>0</v>
      </c>
      <c r="J42" s="17">
        <v>0</v>
      </c>
      <c r="K42" s="17">
        <f>Tabella1[[#This Row],[DONAZIONE CS
PSR v3]]-Tabella1[[#This Row],[DONAZIONE CS
PSR v2]]</f>
        <v>0</v>
      </c>
      <c r="L42" s="17">
        <v>0</v>
      </c>
      <c r="M42" s="17">
        <v>0</v>
      </c>
      <c r="N42" s="17">
        <f>Tabella1[[#This Row],[ALTRI FIN.
PSR v3]]-Tabella1[[#This Row],[ALTRI FIN.
PSR v2]]</f>
        <v>0</v>
      </c>
      <c r="O42" s="17">
        <v>0</v>
      </c>
      <c r="P42" s="17">
        <v>0</v>
      </c>
      <c r="Q42" s="17">
        <f>Tabella1[[#This Row],[COFIN. RIS. PROP.
PSRv3]]-Tabella1[[#This Row],[COFIN. RIS. PROP.
PSRv2]]</f>
        <v>0</v>
      </c>
      <c r="R42" s="17">
        <v>0</v>
      </c>
      <c r="S42" s="17">
        <v>0</v>
      </c>
      <c r="T42" s="17">
        <f>Tabella1[[#This Row],[INDENNIZZO ASS
PSR v3]]-Tabella1[[#This Row],[INDENNIZZO ASS
PSR v2]]</f>
        <v>0</v>
      </c>
      <c r="U42" s="18" t="s">
        <v>26</v>
      </c>
    </row>
    <row r="43" spans="1:21" s="2" customFormat="1" ht="48" x14ac:dyDescent="0.2">
      <c r="A43" s="13" t="s">
        <v>432</v>
      </c>
      <c r="B43" s="14" t="s">
        <v>49</v>
      </c>
      <c r="C43" s="14" t="s">
        <v>8</v>
      </c>
      <c r="D43" s="14" t="s">
        <v>430</v>
      </c>
      <c r="E43" s="15" t="s">
        <v>433</v>
      </c>
      <c r="F43" s="16">
        <v>35000</v>
      </c>
      <c r="G43" s="16">
        <v>0</v>
      </c>
      <c r="H43" s="17">
        <f>Tabella1[[#This Row],[CONTRIBUTO CS
PSR v3]]-Tabella1[[#This Row],[CONTRIBUTO CS
PSR v2]]</f>
        <v>-35000</v>
      </c>
      <c r="I43" s="17">
        <v>0</v>
      </c>
      <c r="J43" s="17">
        <v>0</v>
      </c>
      <c r="K43" s="17">
        <f>Tabella1[[#This Row],[DONAZIONE CS
PSR v3]]-Tabella1[[#This Row],[DONAZIONE CS
PSR v2]]</f>
        <v>0</v>
      </c>
      <c r="L43" s="17">
        <v>0</v>
      </c>
      <c r="M43" s="17">
        <v>0</v>
      </c>
      <c r="N43" s="17">
        <f>Tabella1[[#This Row],[ALTRI FIN.
PSR v3]]-Tabella1[[#This Row],[ALTRI FIN.
PSR v2]]</f>
        <v>0</v>
      </c>
      <c r="O43" s="17">
        <v>0</v>
      </c>
      <c r="P43" s="17">
        <v>0</v>
      </c>
      <c r="Q43" s="17">
        <f>Tabella1[[#This Row],[COFIN. RIS. PROP.
PSRv3]]-Tabella1[[#This Row],[COFIN. RIS. PROP.
PSRv2]]</f>
        <v>0</v>
      </c>
      <c r="R43" s="17">
        <v>0</v>
      </c>
      <c r="S43" s="17">
        <v>0</v>
      </c>
      <c r="T43" s="17">
        <f>Tabella1[[#This Row],[INDENNIZZO ASS
PSR v3]]-Tabella1[[#This Row],[INDENNIZZO ASS
PSR v2]]</f>
        <v>0</v>
      </c>
      <c r="U43" s="18" t="s">
        <v>26</v>
      </c>
    </row>
    <row r="44" spans="1:21" s="2" customFormat="1" ht="64" x14ac:dyDescent="0.2">
      <c r="A44" s="13" t="s">
        <v>434</v>
      </c>
      <c r="B44" s="14" t="s">
        <v>49</v>
      </c>
      <c r="C44" s="14" t="s">
        <v>8</v>
      </c>
      <c r="D44" s="14" t="s">
        <v>430</v>
      </c>
      <c r="E44" s="15" t="s">
        <v>435</v>
      </c>
      <c r="F44" s="16">
        <v>35000</v>
      </c>
      <c r="G44" s="16">
        <v>0</v>
      </c>
      <c r="H44" s="17">
        <f>Tabella1[[#This Row],[CONTRIBUTO CS
PSR v3]]-Tabella1[[#This Row],[CONTRIBUTO CS
PSR v2]]</f>
        <v>-35000</v>
      </c>
      <c r="I44" s="17">
        <v>0</v>
      </c>
      <c r="J44" s="17">
        <v>0</v>
      </c>
      <c r="K44" s="17">
        <f>Tabella1[[#This Row],[DONAZIONE CS
PSR v3]]-Tabella1[[#This Row],[DONAZIONE CS
PSR v2]]</f>
        <v>0</v>
      </c>
      <c r="L44" s="17">
        <v>0</v>
      </c>
      <c r="M44" s="17">
        <v>0</v>
      </c>
      <c r="N44" s="17">
        <f>Tabella1[[#This Row],[ALTRI FIN.
PSR v3]]-Tabella1[[#This Row],[ALTRI FIN.
PSR v2]]</f>
        <v>0</v>
      </c>
      <c r="O44" s="17">
        <v>0</v>
      </c>
      <c r="P44" s="17">
        <v>0</v>
      </c>
      <c r="Q44" s="17">
        <f>Tabella1[[#This Row],[COFIN. RIS. PROP.
PSRv3]]-Tabella1[[#This Row],[COFIN. RIS. PROP.
PSRv2]]</f>
        <v>0</v>
      </c>
      <c r="R44" s="17">
        <v>0</v>
      </c>
      <c r="S44" s="17">
        <v>0</v>
      </c>
      <c r="T44" s="17">
        <f>Tabella1[[#This Row],[INDENNIZZO ASS
PSR v3]]-Tabella1[[#This Row],[INDENNIZZO ASS
PSR v2]]</f>
        <v>0</v>
      </c>
      <c r="U44" s="18" t="s">
        <v>26</v>
      </c>
    </row>
    <row r="45" spans="1:21" s="2" customFormat="1" ht="64" x14ac:dyDescent="0.2">
      <c r="A45" s="13" t="s">
        <v>436</v>
      </c>
      <c r="B45" s="14" t="s">
        <v>49</v>
      </c>
      <c r="C45" s="14" t="s">
        <v>8</v>
      </c>
      <c r="D45" s="14" t="s">
        <v>430</v>
      </c>
      <c r="E45" s="15" t="s">
        <v>437</v>
      </c>
      <c r="F45" s="16">
        <v>675000</v>
      </c>
      <c r="G45" s="16">
        <v>0</v>
      </c>
      <c r="H45" s="17">
        <f>Tabella1[[#This Row],[CONTRIBUTO CS
PSR v3]]-Tabella1[[#This Row],[CONTRIBUTO CS
PSR v2]]</f>
        <v>-675000</v>
      </c>
      <c r="I45" s="17">
        <v>0</v>
      </c>
      <c r="J45" s="17">
        <v>0</v>
      </c>
      <c r="K45" s="17">
        <f>Tabella1[[#This Row],[DONAZIONE CS
PSR v3]]-Tabella1[[#This Row],[DONAZIONE CS
PSR v2]]</f>
        <v>0</v>
      </c>
      <c r="L45" s="17">
        <v>25000</v>
      </c>
      <c r="M45" s="17">
        <v>0</v>
      </c>
      <c r="N45" s="17">
        <f>Tabella1[[#This Row],[ALTRI FIN.
PSR v3]]-Tabella1[[#This Row],[ALTRI FIN.
PSR v2]]</f>
        <v>-25000</v>
      </c>
      <c r="O45" s="17">
        <v>0</v>
      </c>
      <c r="P45" s="17">
        <v>0</v>
      </c>
      <c r="Q45" s="17">
        <f>Tabella1[[#This Row],[COFIN. RIS. PROP.
PSRv3]]-Tabella1[[#This Row],[COFIN. RIS. PROP.
PSRv2]]</f>
        <v>0</v>
      </c>
      <c r="R45" s="17">
        <v>0</v>
      </c>
      <c r="S45" s="17">
        <v>0</v>
      </c>
      <c r="T45" s="17">
        <f>Tabella1[[#This Row],[INDENNIZZO ASS
PSR v3]]-Tabella1[[#This Row],[INDENNIZZO ASS
PSR v2]]</f>
        <v>0</v>
      </c>
      <c r="U45" s="18" t="s">
        <v>26</v>
      </c>
    </row>
    <row r="46" spans="1:21" s="2" customFormat="1" ht="80" x14ac:dyDescent="0.2">
      <c r="A46" s="13" t="s">
        <v>438</v>
      </c>
      <c r="B46" s="14" t="s">
        <v>49</v>
      </c>
      <c r="C46" s="14" t="s">
        <v>8</v>
      </c>
      <c r="D46" s="14" t="s">
        <v>439</v>
      </c>
      <c r="E46" s="15" t="s">
        <v>440</v>
      </c>
      <c r="F46" s="16">
        <v>80000</v>
      </c>
      <c r="G46" s="16">
        <v>0</v>
      </c>
      <c r="H46" s="17">
        <f>Tabella1[[#This Row],[CONTRIBUTO CS
PSR v3]]-Tabella1[[#This Row],[CONTRIBUTO CS
PSR v2]]</f>
        <v>-80000</v>
      </c>
      <c r="I46" s="17">
        <v>0</v>
      </c>
      <c r="J46" s="17">
        <v>0</v>
      </c>
      <c r="K46" s="17">
        <f>Tabella1[[#This Row],[DONAZIONE CS
PSR v3]]-Tabella1[[#This Row],[DONAZIONE CS
PSR v2]]</f>
        <v>0</v>
      </c>
      <c r="L46" s="17">
        <v>0</v>
      </c>
      <c r="M46" s="17">
        <v>0</v>
      </c>
      <c r="N46" s="17">
        <f>Tabella1[[#This Row],[ALTRI FIN.
PSR v3]]-Tabella1[[#This Row],[ALTRI FIN.
PSR v2]]</f>
        <v>0</v>
      </c>
      <c r="O46" s="17">
        <v>0</v>
      </c>
      <c r="P46" s="17">
        <v>0</v>
      </c>
      <c r="Q46" s="17">
        <f>Tabella1[[#This Row],[COFIN. RIS. PROP.
PSRv3]]-Tabella1[[#This Row],[COFIN. RIS. PROP.
PSRv2]]</f>
        <v>0</v>
      </c>
      <c r="R46" s="17">
        <v>0</v>
      </c>
      <c r="S46" s="17">
        <v>0</v>
      </c>
      <c r="T46" s="17">
        <f>Tabella1[[#This Row],[INDENNIZZO ASS
PSR v3]]-Tabella1[[#This Row],[INDENNIZZO ASS
PSR v2]]</f>
        <v>0</v>
      </c>
      <c r="U46" s="18" t="s">
        <v>26</v>
      </c>
    </row>
    <row r="47" spans="1:21" s="2" customFormat="1" ht="48" x14ac:dyDescent="0.2">
      <c r="A47" s="13" t="s">
        <v>441</v>
      </c>
      <c r="B47" s="14" t="s">
        <v>49</v>
      </c>
      <c r="C47" s="14" t="s">
        <v>8</v>
      </c>
      <c r="D47" s="14" t="s">
        <v>439</v>
      </c>
      <c r="E47" s="15" t="s">
        <v>442</v>
      </c>
      <c r="F47" s="16">
        <v>55000</v>
      </c>
      <c r="G47" s="16">
        <v>0</v>
      </c>
      <c r="H47" s="17">
        <f>Tabella1[[#This Row],[CONTRIBUTO CS
PSR v3]]-Tabella1[[#This Row],[CONTRIBUTO CS
PSR v2]]</f>
        <v>-55000</v>
      </c>
      <c r="I47" s="17">
        <v>0</v>
      </c>
      <c r="J47" s="17">
        <v>0</v>
      </c>
      <c r="K47" s="17">
        <f>Tabella1[[#This Row],[DONAZIONE CS
PSR v3]]-Tabella1[[#This Row],[DONAZIONE CS
PSR v2]]</f>
        <v>0</v>
      </c>
      <c r="L47" s="17">
        <v>0</v>
      </c>
      <c r="M47" s="17">
        <v>0</v>
      </c>
      <c r="N47" s="17">
        <f>Tabella1[[#This Row],[ALTRI FIN.
PSR v3]]-Tabella1[[#This Row],[ALTRI FIN.
PSR v2]]</f>
        <v>0</v>
      </c>
      <c r="O47" s="17">
        <v>0</v>
      </c>
      <c r="P47" s="17">
        <v>0</v>
      </c>
      <c r="Q47" s="17">
        <f>Tabella1[[#This Row],[COFIN. RIS. PROP.
PSRv3]]-Tabella1[[#This Row],[COFIN. RIS. PROP.
PSRv2]]</f>
        <v>0</v>
      </c>
      <c r="R47" s="17">
        <v>0</v>
      </c>
      <c r="S47" s="17">
        <v>0</v>
      </c>
      <c r="T47" s="17">
        <f>Tabella1[[#This Row],[INDENNIZZO ASS
PSR v3]]-Tabella1[[#This Row],[INDENNIZZO ASS
PSR v2]]</f>
        <v>0</v>
      </c>
      <c r="U47" s="18" t="s">
        <v>26</v>
      </c>
    </row>
    <row r="48" spans="1:21" s="2" customFormat="1" ht="128" x14ac:dyDescent="0.2">
      <c r="A48" s="13" t="s">
        <v>443</v>
      </c>
      <c r="B48" s="14" t="s">
        <v>49</v>
      </c>
      <c r="C48" s="14" t="s">
        <v>8</v>
      </c>
      <c r="D48" s="14" t="s">
        <v>423</v>
      </c>
      <c r="E48" s="15" t="s">
        <v>444</v>
      </c>
      <c r="F48" s="16">
        <v>120000</v>
      </c>
      <c r="G48" s="16">
        <v>0</v>
      </c>
      <c r="H48" s="17">
        <f>Tabella1[[#This Row],[CONTRIBUTO CS
PSR v3]]-Tabella1[[#This Row],[CONTRIBUTO CS
PSR v2]]</f>
        <v>-120000</v>
      </c>
      <c r="I48" s="17">
        <v>0</v>
      </c>
      <c r="J48" s="17">
        <v>0</v>
      </c>
      <c r="K48" s="17">
        <f>Tabella1[[#This Row],[DONAZIONE CS
PSR v3]]-Tabella1[[#This Row],[DONAZIONE CS
PSR v2]]</f>
        <v>0</v>
      </c>
      <c r="L48" s="17">
        <v>0</v>
      </c>
      <c r="M48" s="17">
        <v>0</v>
      </c>
      <c r="N48" s="17">
        <f>Tabella1[[#This Row],[ALTRI FIN.
PSR v3]]-Tabella1[[#This Row],[ALTRI FIN.
PSR v2]]</f>
        <v>0</v>
      </c>
      <c r="O48" s="17">
        <v>0</v>
      </c>
      <c r="P48" s="17">
        <v>0</v>
      </c>
      <c r="Q48" s="17">
        <f>Tabella1[[#This Row],[COFIN. RIS. PROP.
PSRv3]]-Tabella1[[#This Row],[COFIN. RIS. PROP.
PSRv2]]</f>
        <v>0</v>
      </c>
      <c r="R48" s="17">
        <v>0</v>
      </c>
      <c r="S48" s="17">
        <v>0</v>
      </c>
      <c r="T48" s="17">
        <f>Tabella1[[#This Row],[INDENNIZZO ASS
PSR v3]]-Tabella1[[#This Row],[INDENNIZZO ASS
PSR v2]]</f>
        <v>0</v>
      </c>
      <c r="U48" s="18" t="s">
        <v>26</v>
      </c>
    </row>
    <row r="49" spans="1:21" s="2" customFormat="1" ht="48" x14ac:dyDescent="0.2">
      <c r="A49" s="13" t="s">
        <v>445</v>
      </c>
      <c r="B49" s="14" t="s">
        <v>49</v>
      </c>
      <c r="C49" s="14" t="s">
        <v>8</v>
      </c>
      <c r="D49" s="14" t="s">
        <v>423</v>
      </c>
      <c r="E49" s="15" t="s">
        <v>446</v>
      </c>
      <c r="F49" s="16">
        <v>1650</v>
      </c>
      <c r="G49" s="16">
        <v>0</v>
      </c>
      <c r="H49" s="17">
        <f>Tabella1[[#This Row],[CONTRIBUTO CS
PSR v3]]-Tabella1[[#This Row],[CONTRIBUTO CS
PSR v2]]</f>
        <v>-1650</v>
      </c>
      <c r="I49" s="17">
        <v>0</v>
      </c>
      <c r="J49" s="17">
        <v>0</v>
      </c>
      <c r="K49" s="17">
        <f>Tabella1[[#This Row],[DONAZIONE CS
PSR v3]]-Tabella1[[#This Row],[DONAZIONE CS
PSR v2]]</f>
        <v>0</v>
      </c>
      <c r="L49" s="17">
        <v>0</v>
      </c>
      <c r="M49" s="17">
        <v>0</v>
      </c>
      <c r="N49" s="17">
        <f>Tabella1[[#This Row],[ALTRI FIN.
PSR v3]]-Tabella1[[#This Row],[ALTRI FIN.
PSR v2]]</f>
        <v>0</v>
      </c>
      <c r="O49" s="17">
        <v>0</v>
      </c>
      <c r="P49" s="17">
        <v>0</v>
      </c>
      <c r="Q49" s="17">
        <f>Tabella1[[#This Row],[COFIN. RIS. PROP.
PSRv3]]-Tabella1[[#This Row],[COFIN. RIS. PROP.
PSRv2]]</f>
        <v>0</v>
      </c>
      <c r="R49" s="17">
        <v>0</v>
      </c>
      <c r="S49" s="17">
        <v>0</v>
      </c>
      <c r="T49" s="17">
        <f>Tabella1[[#This Row],[INDENNIZZO ASS
PSR v3]]-Tabella1[[#This Row],[INDENNIZZO ASS
PSR v2]]</f>
        <v>0</v>
      </c>
      <c r="U49" s="18" t="s">
        <v>26</v>
      </c>
    </row>
    <row r="50" spans="1:21" s="2" customFormat="1" ht="96" x14ac:dyDescent="0.2">
      <c r="A50" s="13" t="s">
        <v>447</v>
      </c>
      <c r="B50" s="14" t="s">
        <v>49</v>
      </c>
      <c r="C50" s="14" t="s">
        <v>8</v>
      </c>
      <c r="D50" s="14" t="s">
        <v>423</v>
      </c>
      <c r="E50" s="15" t="s">
        <v>448</v>
      </c>
      <c r="F50" s="16">
        <v>97800</v>
      </c>
      <c r="G50" s="16">
        <v>0</v>
      </c>
      <c r="H50" s="17">
        <f>Tabella1[[#This Row],[CONTRIBUTO CS
PSR v3]]-Tabella1[[#This Row],[CONTRIBUTO CS
PSR v2]]</f>
        <v>-97800</v>
      </c>
      <c r="I50" s="17">
        <v>0</v>
      </c>
      <c r="J50" s="17">
        <v>824555</v>
      </c>
      <c r="K50" s="17">
        <f>Tabella1[[#This Row],[DONAZIONE CS
PSR v3]]-Tabella1[[#This Row],[DONAZIONE CS
PSR v2]]</f>
        <v>824555</v>
      </c>
      <c r="L50" s="17">
        <v>0</v>
      </c>
      <c r="M50" s="17">
        <v>0</v>
      </c>
      <c r="N50" s="17">
        <f>Tabella1[[#This Row],[ALTRI FIN.
PSR v3]]-Tabella1[[#This Row],[ALTRI FIN.
PSR v2]]</f>
        <v>0</v>
      </c>
      <c r="O50" s="17">
        <v>0</v>
      </c>
      <c r="P50" s="17">
        <v>0</v>
      </c>
      <c r="Q50" s="17">
        <f>Tabella1[[#This Row],[COFIN. RIS. PROP.
PSRv3]]-Tabella1[[#This Row],[COFIN. RIS. PROP.
PSRv2]]</f>
        <v>0</v>
      </c>
      <c r="R50" s="17">
        <v>0</v>
      </c>
      <c r="S50" s="17">
        <v>0</v>
      </c>
      <c r="T50" s="17">
        <f>Tabella1[[#This Row],[INDENNIZZO ASS
PSR v3]]-Tabella1[[#This Row],[INDENNIZZO ASS
PSR v2]]</f>
        <v>0</v>
      </c>
      <c r="U50" s="18" t="s">
        <v>26</v>
      </c>
    </row>
    <row r="51" spans="1:21" s="2" customFormat="1" ht="160" x14ac:dyDescent="0.2">
      <c r="A51" s="13" t="s">
        <v>449</v>
      </c>
      <c r="B51" s="14" t="s">
        <v>49</v>
      </c>
      <c r="C51" s="14" t="s">
        <v>8</v>
      </c>
      <c r="D51" s="14" t="s">
        <v>58</v>
      </c>
      <c r="E51" s="15" t="s">
        <v>450</v>
      </c>
      <c r="F51" s="16">
        <v>1771865.61</v>
      </c>
      <c r="G51" s="16">
        <v>2800000</v>
      </c>
      <c r="H51" s="17">
        <f>Tabella1[[#This Row],[CONTRIBUTO CS
PSR v3]]-Tabella1[[#This Row],[CONTRIBUTO CS
PSR v2]]</f>
        <v>1028134.3899999999</v>
      </c>
      <c r="I51" s="17">
        <v>0</v>
      </c>
      <c r="J51" s="17">
        <v>0</v>
      </c>
      <c r="K51" s="17">
        <f>Tabella1[[#This Row],[DONAZIONE CS
PSR v3]]-Tabella1[[#This Row],[DONAZIONE CS
PSR v2]]</f>
        <v>0</v>
      </c>
      <c r="L51" s="17">
        <v>0</v>
      </c>
      <c r="M51" s="17">
        <v>0</v>
      </c>
      <c r="N51" s="17">
        <f>Tabella1[[#This Row],[ALTRI FIN.
PSR v3]]-Tabella1[[#This Row],[ALTRI FIN.
PSR v2]]</f>
        <v>0</v>
      </c>
      <c r="O51" s="17">
        <v>0</v>
      </c>
      <c r="P51" s="17">
        <v>0</v>
      </c>
      <c r="Q51" s="17">
        <f>Tabella1[[#This Row],[COFIN. RIS. PROP.
PSRv3]]-Tabella1[[#This Row],[COFIN. RIS. PROP.
PSRv2]]</f>
        <v>0</v>
      </c>
      <c r="R51" s="17">
        <v>0</v>
      </c>
      <c r="S51" s="17">
        <v>0</v>
      </c>
      <c r="T51" s="17">
        <f>Tabella1[[#This Row],[INDENNIZZO ASS
PSR v3]]-Tabella1[[#This Row],[INDENNIZZO ASS
PSR v2]]</f>
        <v>0</v>
      </c>
      <c r="U51" s="18" t="s">
        <v>26</v>
      </c>
    </row>
    <row r="52" spans="1:21" s="2" customFormat="1" ht="128" x14ac:dyDescent="0.2">
      <c r="A52" s="13" t="s">
        <v>50</v>
      </c>
      <c r="B52" s="14" t="s">
        <v>49</v>
      </c>
      <c r="C52" s="14" t="s">
        <v>8</v>
      </c>
      <c r="D52" s="14" t="s">
        <v>51</v>
      </c>
      <c r="E52" s="15" t="s">
        <v>52</v>
      </c>
      <c r="F52" s="16">
        <v>500000</v>
      </c>
      <c r="G52" s="16">
        <v>600000</v>
      </c>
      <c r="H52" s="17">
        <f>Tabella1[[#This Row],[CONTRIBUTO CS
PSR v3]]-Tabella1[[#This Row],[CONTRIBUTO CS
PSR v2]]</f>
        <v>100000</v>
      </c>
      <c r="I52" s="17">
        <v>0</v>
      </c>
      <c r="J52" s="17">
        <v>0</v>
      </c>
      <c r="K52" s="17">
        <f>Tabella1[[#This Row],[DONAZIONE CS
PSR v3]]-Tabella1[[#This Row],[DONAZIONE CS
PSR v2]]</f>
        <v>0</v>
      </c>
      <c r="L52" s="17">
        <v>40000</v>
      </c>
      <c r="M52" s="17">
        <v>0</v>
      </c>
      <c r="N52" s="17">
        <f>Tabella1[[#This Row],[ALTRI FIN.
PSR v3]]-Tabella1[[#This Row],[ALTRI FIN.
PSR v2]]</f>
        <v>-40000</v>
      </c>
      <c r="O52" s="17">
        <v>0</v>
      </c>
      <c r="P52" s="17">
        <v>0</v>
      </c>
      <c r="Q52" s="17">
        <f>Tabella1[[#This Row],[COFIN. RIS. PROP.
PSRv3]]-Tabella1[[#This Row],[COFIN. RIS. PROP.
PSRv2]]</f>
        <v>0</v>
      </c>
      <c r="R52" s="17">
        <v>0</v>
      </c>
      <c r="S52" s="17">
        <v>0</v>
      </c>
      <c r="T52" s="17">
        <f>Tabella1[[#This Row],[INDENNIZZO ASS
PSR v3]]-Tabella1[[#This Row],[INDENNIZZO ASS
PSR v2]]</f>
        <v>0</v>
      </c>
      <c r="U52" s="18" t="s">
        <v>26</v>
      </c>
    </row>
    <row r="53" spans="1:21" s="2" customFormat="1" ht="192" x14ac:dyDescent="0.2">
      <c r="A53" s="13" t="s">
        <v>451</v>
      </c>
      <c r="B53" s="14" t="s">
        <v>49</v>
      </c>
      <c r="C53" s="14" t="s">
        <v>8</v>
      </c>
      <c r="D53" s="14" t="s">
        <v>53</v>
      </c>
      <c r="E53" s="15" t="s">
        <v>452</v>
      </c>
      <c r="F53" s="16">
        <v>1750000</v>
      </c>
      <c r="G53" s="16">
        <v>2250000</v>
      </c>
      <c r="H53" s="17">
        <f>Tabella1[[#This Row],[CONTRIBUTO CS
PSR v3]]-Tabella1[[#This Row],[CONTRIBUTO CS
PSR v2]]</f>
        <v>500000</v>
      </c>
      <c r="I53" s="17">
        <v>0</v>
      </c>
      <c r="J53" s="17">
        <v>0</v>
      </c>
      <c r="K53" s="17">
        <f>Tabella1[[#This Row],[DONAZIONE CS
PSR v3]]-Tabella1[[#This Row],[DONAZIONE CS
PSR v2]]</f>
        <v>0</v>
      </c>
      <c r="L53" s="17">
        <v>0</v>
      </c>
      <c r="M53" s="17">
        <v>0</v>
      </c>
      <c r="N53" s="17">
        <f>Tabella1[[#This Row],[ALTRI FIN.
PSR v3]]-Tabella1[[#This Row],[ALTRI FIN.
PSR v2]]</f>
        <v>0</v>
      </c>
      <c r="O53" s="17">
        <v>0</v>
      </c>
      <c r="P53" s="17">
        <v>0</v>
      </c>
      <c r="Q53" s="17">
        <f>Tabella1[[#This Row],[COFIN. RIS. PROP.
PSRv3]]-Tabella1[[#This Row],[COFIN. RIS. PROP.
PSRv2]]</f>
        <v>0</v>
      </c>
      <c r="R53" s="17">
        <v>0</v>
      </c>
      <c r="S53" s="17">
        <v>0</v>
      </c>
      <c r="T53" s="17">
        <f>Tabella1[[#This Row],[INDENNIZZO ASS
PSR v3]]-Tabella1[[#This Row],[INDENNIZZO ASS
PSR v2]]</f>
        <v>0</v>
      </c>
      <c r="U53" s="18" t="s">
        <v>26</v>
      </c>
    </row>
    <row r="54" spans="1:21" s="2" customFormat="1" ht="160" x14ac:dyDescent="0.2">
      <c r="A54" s="13" t="s">
        <v>453</v>
      </c>
      <c r="B54" s="14" t="s">
        <v>49</v>
      </c>
      <c r="C54" s="14" t="s">
        <v>8</v>
      </c>
      <c r="D54" s="14" t="s">
        <v>53</v>
      </c>
      <c r="E54" s="15" t="s">
        <v>454</v>
      </c>
      <c r="F54" s="16">
        <v>925445</v>
      </c>
      <c r="G54" s="16">
        <v>1179445</v>
      </c>
      <c r="H54" s="17">
        <f>Tabella1[[#This Row],[CONTRIBUTO CS
PSR v3]]-Tabella1[[#This Row],[CONTRIBUTO CS
PSR v2]]</f>
        <v>254000</v>
      </c>
      <c r="I54" s="17">
        <v>824555</v>
      </c>
      <c r="J54" s="17">
        <v>0</v>
      </c>
      <c r="K54" s="17">
        <f>Tabella1[[#This Row],[DONAZIONE CS
PSR v3]]-Tabella1[[#This Row],[DONAZIONE CS
PSR v2]]</f>
        <v>-824555</v>
      </c>
      <c r="L54" s="17">
        <v>0</v>
      </c>
      <c r="M54" s="17">
        <v>0</v>
      </c>
      <c r="N54" s="17">
        <f>Tabella1[[#This Row],[ALTRI FIN.
PSR v3]]-Tabella1[[#This Row],[ALTRI FIN.
PSR v2]]</f>
        <v>0</v>
      </c>
      <c r="O54" s="17">
        <v>0</v>
      </c>
      <c r="P54" s="17">
        <v>0</v>
      </c>
      <c r="Q54" s="17">
        <f>Tabella1[[#This Row],[COFIN. RIS. PROP.
PSRv3]]-Tabella1[[#This Row],[COFIN. RIS. PROP.
PSRv2]]</f>
        <v>0</v>
      </c>
      <c r="R54" s="17">
        <v>0</v>
      </c>
      <c r="S54" s="17">
        <v>0</v>
      </c>
      <c r="T54" s="17">
        <f>Tabella1[[#This Row],[INDENNIZZO ASS
PSR v3]]-Tabella1[[#This Row],[INDENNIZZO ASS
PSR v2]]</f>
        <v>0</v>
      </c>
      <c r="U54" s="18" t="s">
        <v>26</v>
      </c>
    </row>
    <row r="55" spans="1:21" s="2" customFormat="1" ht="240" x14ac:dyDescent="0.2">
      <c r="A55" s="13" t="s">
        <v>455</v>
      </c>
      <c r="B55" s="14" t="s">
        <v>49</v>
      </c>
      <c r="C55" s="14" t="s">
        <v>8</v>
      </c>
      <c r="D55" s="14" t="s">
        <v>53</v>
      </c>
      <c r="E55" s="15" t="s">
        <v>456</v>
      </c>
      <c r="F55" s="16">
        <v>650000</v>
      </c>
      <c r="G55" s="16">
        <v>1200000</v>
      </c>
      <c r="H55" s="17">
        <f>Tabella1[[#This Row],[CONTRIBUTO CS
PSR v3]]-Tabella1[[#This Row],[CONTRIBUTO CS
PSR v2]]</f>
        <v>550000</v>
      </c>
      <c r="I55" s="17">
        <v>0</v>
      </c>
      <c r="J55" s="17">
        <v>0</v>
      </c>
      <c r="K55" s="17">
        <f>Tabella1[[#This Row],[DONAZIONE CS
PSR v3]]-Tabella1[[#This Row],[DONAZIONE CS
PSR v2]]</f>
        <v>0</v>
      </c>
      <c r="L55" s="17">
        <v>0</v>
      </c>
      <c r="M55" s="17">
        <v>0</v>
      </c>
      <c r="N55" s="17">
        <f>Tabella1[[#This Row],[ALTRI FIN.
PSR v3]]-Tabella1[[#This Row],[ALTRI FIN.
PSR v2]]</f>
        <v>0</v>
      </c>
      <c r="O55" s="17">
        <v>0</v>
      </c>
      <c r="P55" s="17">
        <v>0</v>
      </c>
      <c r="Q55" s="17">
        <f>Tabella1[[#This Row],[COFIN. RIS. PROP.
PSRv3]]-Tabella1[[#This Row],[COFIN. RIS. PROP.
PSRv2]]</f>
        <v>0</v>
      </c>
      <c r="R55" s="17">
        <v>0</v>
      </c>
      <c r="S55" s="17">
        <v>0</v>
      </c>
      <c r="T55" s="17">
        <f>Tabella1[[#This Row],[INDENNIZZO ASS
PSR v3]]-Tabella1[[#This Row],[INDENNIZZO ASS
PSR v2]]</f>
        <v>0</v>
      </c>
      <c r="U55" s="18" t="s">
        <v>26</v>
      </c>
    </row>
    <row r="56" spans="1:21" s="2" customFormat="1" ht="48" x14ac:dyDescent="0.2">
      <c r="A56" s="13" t="s">
        <v>457</v>
      </c>
      <c r="B56" s="14" t="s">
        <v>49</v>
      </c>
      <c r="C56" s="14" t="s">
        <v>8</v>
      </c>
      <c r="D56" s="14" t="s">
        <v>21</v>
      </c>
      <c r="E56" s="15" t="s">
        <v>458</v>
      </c>
      <c r="F56" s="16">
        <v>5000000</v>
      </c>
      <c r="G56" s="16">
        <v>7900000</v>
      </c>
      <c r="H56" s="17">
        <f>Tabella1[[#This Row],[CONTRIBUTO CS
PSR v3]]-Tabella1[[#This Row],[CONTRIBUTO CS
PSR v2]]</f>
        <v>2900000</v>
      </c>
      <c r="I56" s="17">
        <v>0</v>
      </c>
      <c r="J56" s="17">
        <v>0</v>
      </c>
      <c r="K56" s="17">
        <f>Tabella1[[#This Row],[DONAZIONE CS
PSR v3]]-Tabella1[[#This Row],[DONAZIONE CS
PSR v2]]</f>
        <v>0</v>
      </c>
      <c r="L56" s="17">
        <v>0</v>
      </c>
      <c r="M56" s="17">
        <v>0</v>
      </c>
      <c r="N56" s="17">
        <f>Tabella1[[#This Row],[ALTRI FIN.
PSR v3]]-Tabella1[[#This Row],[ALTRI FIN.
PSR v2]]</f>
        <v>0</v>
      </c>
      <c r="O56" s="17">
        <v>0</v>
      </c>
      <c r="P56" s="17">
        <v>0</v>
      </c>
      <c r="Q56" s="17">
        <f>Tabella1[[#This Row],[COFIN. RIS. PROP.
PSRv3]]-Tabella1[[#This Row],[COFIN. RIS. PROP.
PSRv2]]</f>
        <v>0</v>
      </c>
      <c r="R56" s="17">
        <v>0</v>
      </c>
      <c r="S56" s="17">
        <v>0</v>
      </c>
      <c r="T56" s="17">
        <f>Tabella1[[#This Row],[INDENNIZZO ASS
PSR v3]]-Tabella1[[#This Row],[INDENNIZZO ASS
PSR v2]]</f>
        <v>0</v>
      </c>
      <c r="U56" s="18" t="s">
        <v>26</v>
      </c>
    </row>
    <row r="57" spans="1:21" s="2" customFormat="1" ht="64" x14ac:dyDescent="0.2">
      <c r="A57" s="13" t="s">
        <v>459</v>
      </c>
      <c r="B57" s="14" t="s">
        <v>49</v>
      </c>
      <c r="C57" s="14" t="s">
        <v>8</v>
      </c>
      <c r="D57" s="14" t="s">
        <v>430</v>
      </c>
      <c r="E57" s="15" t="s">
        <v>460</v>
      </c>
      <c r="F57" s="16">
        <v>4500</v>
      </c>
      <c r="G57" s="16">
        <v>0</v>
      </c>
      <c r="H57" s="17">
        <f>Tabella1[[#This Row],[CONTRIBUTO CS
PSR v3]]-Tabella1[[#This Row],[CONTRIBUTO CS
PSR v2]]</f>
        <v>-4500</v>
      </c>
      <c r="I57" s="17">
        <v>0</v>
      </c>
      <c r="J57" s="17">
        <v>0</v>
      </c>
      <c r="K57" s="17">
        <f>Tabella1[[#This Row],[DONAZIONE CS
PSR v3]]-Tabella1[[#This Row],[DONAZIONE CS
PSR v2]]</f>
        <v>0</v>
      </c>
      <c r="L57" s="17">
        <v>0</v>
      </c>
      <c r="M57" s="17">
        <v>0</v>
      </c>
      <c r="N57" s="17">
        <f>Tabella1[[#This Row],[ALTRI FIN.
PSR v3]]-Tabella1[[#This Row],[ALTRI FIN.
PSR v2]]</f>
        <v>0</v>
      </c>
      <c r="O57" s="17">
        <v>0</v>
      </c>
      <c r="P57" s="17">
        <v>0</v>
      </c>
      <c r="Q57" s="17">
        <f>Tabella1[[#This Row],[COFIN. RIS. PROP.
PSRv3]]-Tabella1[[#This Row],[COFIN. RIS. PROP.
PSRv2]]</f>
        <v>0</v>
      </c>
      <c r="R57" s="17">
        <v>0</v>
      </c>
      <c r="S57" s="17">
        <v>0</v>
      </c>
      <c r="T57" s="17">
        <f>Tabella1[[#This Row],[INDENNIZZO ASS
PSR v3]]-Tabella1[[#This Row],[INDENNIZZO ASS
PSR v2]]</f>
        <v>0</v>
      </c>
      <c r="U57" s="18" t="s">
        <v>26</v>
      </c>
    </row>
    <row r="58" spans="1:21" s="2" customFormat="1" ht="128" x14ac:dyDescent="0.2">
      <c r="A58" s="13" t="s">
        <v>461</v>
      </c>
      <c r="B58" s="14" t="s">
        <v>49</v>
      </c>
      <c r="C58" s="14" t="s">
        <v>8</v>
      </c>
      <c r="D58" s="14" t="s">
        <v>430</v>
      </c>
      <c r="E58" s="15" t="s">
        <v>462</v>
      </c>
      <c r="F58" s="16">
        <v>4500</v>
      </c>
      <c r="G58" s="16">
        <v>0</v>
      </c>
      <c r="H58" s="17">
        <f>Tabella1[[#This Row],[CONTRIBUTO CS
PSR v3]]-Tabella1[[#This Row],[CONTRIBUTO CS
PSR v2]]</f>
        <v>-4500</v>
      </c>
      <c r="I58" s="17">
        <v>0</v>
      </c>
      <c r="J58" s="17">
        <v>0</v>
      </c>
      <c r="K58" s="17">
        <f>Tabella1[[#This Row],[DONAZIONE CS
PSR v3]]-Tabella1[[#This Row],[DONAZIONE CS
PSR v2]]</f>
        <v>0</v>
      </c>
      <c r="L58" s="17">
        <v>0</v>
      </c>
      <c r="M58" s="17">
        <v>0</v>
      </c>
      <c r="N58" s="17">
        <f>Tabella1[[#This Row],[ALTRI FIN.
PSR v3]]-Tabella1[[#This Row],[ALTRI FIN.
PSR v2]]</f>
        <v>0</v>
      </c>
      <c r="O58" s="17">
        <v>0</v>
      </c>
      <c r="P58" s="17">
        <v>0</v>
      </c>
      <c r="Q58" s="17">
        <f>Tabella1[[#This Row],[COFIN. RIS. PROP.
PSRv3]]-Tabella1[[#This Row],[COFIN. RIS. PROP.
PSRv2]]</f>
        <v>0</v>
      </c>
      <c r="R58" s="17">
        <v>0</v>
      </c>
      <c r="S58" s="17">
        <v>0</v>
      </c>
      <c r="T58" s="17">
        <f>Tabella1[[#This Row],[INDENNIZZO ASS
PSR v3]]-Tabella1[[#This Row],[INDENNIZZO ASS
PSR v2]]</f>
        <v>0</v>
      </c>
      <c r="U58" s="18" t="s">
        <v>26</v>
      </c>
    </row>
    <row r="59" spans="1:21" s="2" customFormat="1" ht="80" x14ac:dyDescent="0.2">
      <c r="A59" s="13" t="s">
        <v>463</v>
      </c>
      <c r="B59" s="14" t="s">
        <v>49</v>
      </c>
      <c r="C59" s="14" t="s">
        <v>8</v>
      </c>
      <c r="D59" s="14" t="s">
        <v>430</v>
      </c>
      <c r="E59" s="15" t="s">
        <v>464</v>
      </c>
      <c r="F59" s="16">
        <v>9500</v>
      </c>
      <c r="G59" s="16">
        <v>0</v>
      </c>
      <c r="H59" s="17">
        <f>Tabella1[[#This Row],[CONTRIBUTO CS
PSR v3]]-Tabella1[[#This Row],[CONTRIBUTO CS
PSR v2]]</f>
        <v>-9500</v>
      </c>
      <c r="I59" s="17">
        <v>0</v>
      </c>
      <c r="J59" s="17">
        <v>0</v>
      </c>
      <c r="K59" s="17">
        <f>Tabella1[[#This Row],[DONAZIONE CS
PSR v3]]-Tabella1[[#This Row],[DONAZIONE CS
PSR v2]]</f>
        <v>0</v>
      </c>
      <c r="L59" s="17">
        <v>0</v>
      </c>
      <c r="M59" s="17">
        <v>0</v>
      </c>
      <c r="N59" s="17">
        <f>Tabella1[[#This Row],[ALTRI FIN.
PSR v3]]-Tabella1[[#This Row],[ALTRI FIN.
PSR v2]]</f>
        <v>0</v>
      </c>
      <c r="O59" s="17">
        <v>0</v>
      </c>
      <c r="P59" s="17">
        <v>0</v>
      </c>
      <c r="Q59" s="17">
        <f>Tabella1[[#This Row],[COFIN. RIS. PROP.
PSRv3]]-Tabella1[[#This Row],[COFIN. RIS. PROP.
PSRv2]]</f>
        <v>0</v>
      </c>
      <c r="R59" s="17">
        <v>0</v>
      </c>
      <c r="S59" s="17">
        <v>0</v>
      </c>
      <c r="T59" s="17">
        <f>Tabella1[[#This Row],[INDENNIZZO ASS
PSR v3]]-Tabella1[[#This Row],[INDENNIZZO ASS
PSR v2]]</f>
        <v>0</v>
      </c>
      <c r="U59" s="18" t="s">
        <v>26</v>
      </c>
    </row>
    <row r="60" spans="1:21" s="2" customFormat="1" ht="128" x14ac:dyDescent="0.2">
      <c r="A60" s="13" t="s">
        <v>465</v>
      </c>
      <c r="B60" s="14" t="s">
        <v>49</v>
      </c>
      <c r="C60" s="14" t="s">
        <v>8</v>
      </c>
      <c r="D60" s="14" t="s">
        <v>430</v>
      </c>
      <c r="E60" s="15" t="s">
        <v>466</v>
      </c>
      <c r="F60" s="16">
        <v>19000</v>
      </c>
      <c r="G60" s="16">
        <v>0</v>
      </c>
      <c r="H60" s="17">
        <f>Tabella1[[#This Row],[CONTRIBUTO CS
PSR v3]]-Tabella1[[#This Row],[CONTRIBUTO CS
PSR v2]]</f>
        <v>-19000</v>
      </c>
      <c r="I60" s="17">
        <v>0</v>
      </c>
      <c r="J60" s="17">
        <v>0</v>
      </c>
      <c r="K60" s="17">
        <f>Tabella1[[#This Row],[DONAZIONE CS
PSR v3]]-Tabella1[[#This Row],[DONAZIONE CS
PSR v2]]</f>
        <v>0</v>
      </c>
      <c r="L60" s="17">
        <v>0</v>
      </c>
      <c r="M60" s="17">
        <v>0</v>
      </c>
      <c r="N60" s="17">
        <f>Tabella1[[#This Row],[ALTRI FIN.
PSR v3]]-Tabella1[[#This Row],[ALTRI FIN.
PSR v2]]</f>
        <v>0</v>
      </c>
      <c r="O60" s="17">
        <v>0</v>
      </c>
      <c r="P60" s="17">
        <v>0</v>
      </c>
      <c r="Q60" s="17">
        <f>Tabella1[[#This Row],[COFIN. RIS. PROP.
PSRv3]]-Tabella1[[#This Row],[COFIN. RIS. PROP.
PSRv2]]</f>
        <v>0</v>
      </c>
      <c r="R60" s="17">
        <v>0</v>
      </c>
      <c r="S60" s="17">
        <v>0</v>
      </c>
      <c r="T60" s="17">
        <f>Tabella1[[#This Row],[INDENNIZZO ASS
PSR v3]]-Tabella1[[#This Row],[INDENNIZZO ASS
PSR v2]]</f>
        <v>0</v>
      </c>
      <c r="U60" s="18" t="s">
        <v>26</v>
      </c>
    </row>
    <row r="61" spans="1:21" s="2" customFormat="1" ht="96" x14ac:dyDescent="0.2">
      <c r="A61" s="13" t="s">
        <v>467</v>
      </c>
      <c r="B61" s="14" t="s">
        <v>49</v>
      </c>
      <c r="C61" s="14" t="s">
        <v>8</v>
      </c>
      <c r="D61" s="14" t="s">
        <v>430</v>
      </c>
      <c r="E61" s="15" t="s">
        <v>468</v>
      </c>
      <c r="F61" s="16">
        <v>25000</v>
      </c>
      <c r="G61" s="16">
        <v>0</v>
      </c>
      <c r="H61" s="17">
        <f>Tabella1[[#This Row],[CONTRIBUTO CS
PSR v3]]-Tabella1[[#This Row],[CONTRIBUTO CS
PSR v2]]</f>
        <v>-25000</v>
      </c>
      <c r="I61" s="17">
        <v>0</v>
      </c>
      <c r="J61" s="17">
        <v>0</v>
      </c>
      <c r="K61" s="17">
        <f>Tabella1[[#This Row],[DONAZIONE CS
PSR v3]]-Tabella1[[#This Row],[DONAZIONE CS
PSR v2]]</f>
        <v>0</v>
      </c>
      <c r="L61" s="17">
        <v>0</v>
      </c>
      <c r="M61" s="17">
        <v>0</v>
      </c>
      <c r="N61" s="17">
        <f>Tabella1[[#This Row],[ALTRI FIN.
PSR v3]]-Tabella1[[#This Row],[ALTRI FIN.
PSR v2]]</f>
        <v>0</v>
      </c>
      <c r="O61" s="17">
        <v>0</v>
      </c>
      <c r="P61" s="17">
        <v>0</v>
      </c>
      <c r="Q61" s="17">
        <f>Tabella1[[#This Row],[COFIN. RIS. PROP.
PSRv3]]-Tabella1[[#This Row],[COFIN. RIS. PROP.
PSRv2]]</f>
        <v>0</v>
      </c>
      <c r="R61" s="17">
        <v>0</v>
      </c>
      <c r="S61" s="17">
        <v>0</v>
      </c>
      <c r="T61" s="17">
        <f>Tabella1[[#This Row],[INDENNIZZO ASS
PSR v3]]-Tabella1[[#This Row],[INDENNIZZO ASS
PSR v2]]</f>
        <v>0</v>
      </c>
      <c r="U61" s="18" t="s">
        <v>26</v>
      </c>
    </row>
    <row r="62" spans="1:21" s="2" customFormat="1" ht="160" x14ac:dyDescent="0.2">
      <c r="A62" s="13" t="s">
        <v>469</v>
      </c>
      <c r="B62" s="14" t="s">
        <v>49</v>
      </c>
      <c r="C62" s="14" t="s">
        <v>8</v>
      </c>
      <c r="D62" s="14" t="s">
        <v>430</v>
      </c>
      <c r="E62" s="15" t="s">
        <v>470</v>
      </c>
      <c r="F62" s="16">
        <v>44500</v>
      </c>
      <c r="G62" s="16">
        <v>0</v>
      </c>
      <c r="H62" s="17">
        <f>Tabella1[[#This Row],[CONTRIBUTO CS
PSR v3]]-Tabella1[[#This Row],[CONTRIBUTO CS
PSR v2]]</f>
        <v>-44500</v>
      </c>
      <c r="I62" s="17">
        <v>0</v>
      </c>
      <c r="J62" s="17">
        <v>0</v>
      </c>
      <c r="K62" s="17">
        <f>Tabella1[[#This Row],[DONAZIONE CS
PSR v3]]-Tabella1[[#This Row],[DONAZIONE CS
PSR v2]]</f>
        <v>0</v>
      </c>
      <c r="L62" s="17">
        <v>0</v>
      </c>
      <c r="M62" s="17">
        <v>0</v>
      </c>
      <c r="N62" s="17">
        <f>Tabella1[[#This Row],[ALTRI FIN.
PSR v3]]-Tabella1[[#This Row],[ALTRI FIN.
PSR v2]]</f>
        <v>0</v>
      </c>
      <c r="O62" s="17">
        <v>0</v>
      </c>
      <c r="P62" s="17">
        <v>0</v>
      </c>
      <c r="Q62" s="17">
        <f>Tabella1[[#This Row],[COFIN. RIS. PROP.
PSRv3]]-Tabella1[[#This Row],[COFIN. RIS. PROP.
PSRv2]]</f>
        <v>0</v>
      </c>
      <c r="R62" s="17">
        <v>0</v>
      </c>
      <c r="S62" s="17">
        <v>0</v>
      </c>
      <c r="T62" s="17">
        <f>Tabella1[[#This Row],[INDENNIZZO ASS
PSR v3]]-Tabella1[[#This Row],[INDENNIZZO ASS
PSR v2]]</f>
        <v>0</v>
      </c>
      <c r="U62" s="18" t="s">
        <v>26</v>
      </c>
    </row>
    <row r="63" spans="1:21" s="2" customFormat="1" ht="112" x14ac:dyDescent="0.2">
      <c r="A63" s="13" t="s">
        <v>471</v>
      </c>
      <c r="B63" s="14" t="s">
        <v>49</v>
      </c>
      <c r="C63" s="14" t="s">
        <v>8</v>
      </c>
      <c r="D63" s="14" t="s">
        <v>430</v>
      </c>
      <c r="E63" s="15" t="s">
        <v>472</v>
      </c>
      <c r="F63" s="16">
        <v>80000</v>
      </c>
      <c r="G63" s="16">
        <v>0</v>
      </c>
      <c r="H63" s="17">
        <f>Tabella1[[#This Row],[CONTRIBUTO CS
PSR v3]]-Tabella1[[#This Row],[CONTRIBUTO CS
PSR v2]]</f>
        <v>-80000</v>
      </c>
      <c r="I63" s="17">
        <v>0</v>
      </c>
      <c r="J63" s="17">
        <v>0</v>
      </c>
      <c r="K63" s="17">
        <f>Tabella1[[#This Row],[DONAZIONE CS
PSR v3]]-Tabella1[[#This Row],[DONAZIONE CS
PSR v2]]</f>
        <v>0</v>
      </c>
      <c r="L63" s="17">
        <v>0</v>
      </c>
      <c r="M63" s="17">
        <v>0</v>
      </c>
      <c r="N63" s="17">
        <f>Tabella1[[#This Row],[ALTRI FIN.
PSR v3]]-Tabella1[[#This Row],[ALTRI FIN.
PSR v2]]</f>
        <v>0</v>
      </c>
      <c r="O63" s="17">
        <v>0</v>
      </c>
      <c r="P63" s="17">
        <v>0</v>
      </c>
      <c r="Q63" s="17">
        <f>Tabella1[[#This Row],[COFIN. RIS. PROP.
PSRv3]]-Tabella1[[#This Row],[COFIN. RIS. PROP.
PSRv2]]</f>
        <v>0</v>
      </c>
      <c r="R63" s="17">
        <v>0</v>
      </c>
      <c r="S63" s="17">
        <v>0</v>
      </c>
      <c r="T63" s="17">
        <f>Tabella1[[#This Row],[INDENNIZZO ASS
PSR v3]]-Tabella1[[#This Row],[INDENNIZZO ASS
PSR v2]]</f>
        <v>0</v>
      </c>
      <c r="U63" s="18" t="s">
        <v>26</v>
      </c>
    </row>
    <row r="64" spans="1:21" s="2" customFormat="1" ht="144" x14ac:dyDescent="0.2">
      <c r="A64" s="13" t="s">
        <v>473</v>
      </c>
      <c r="B64" s="14" t="s">
        <v>49</v>
      </c>
      <c r="C64" s="14" t="s">
        <v>8</v>
      </c>
      <c r="D64" s="14" t="s">
        <v>430</v>
      </c>
      <c r="E64" s="15" t="s">
        <v>474</v>
      </c>
      <c r="F64" s="16">
        <v>54000</v>
      </c>
      <c r="G64" s="16">
        <v>0</v>
      </c>
      <c r="H64" s="17">
        <f>Tabella1[[#This Row],[CONTRIBUTO CS
PSR v3]]-Tabella1[[#This Row],[CONTRIBUTO CS
PSR v2]]</f>
        <v>-54000</v>
      </c>
      <c r="I64" s="17">
        <v>0</v>
      </c>
      <c r="J64" s="17">
        <v>0</v>
      </c>
      <c r="K64" s="17">
        <f>Tabella1[[#This Row],[DONAZIONE CS
PSR v3]]-Tabella1[[#This Row],[DONAZIONE CS
PSR v2]]</f>
        <v>0</v>
      </c>
      <c r="L64" s="17">
        <v>0</v>
      </c>
      <c r="M64" s="17">
        <v>0</v>
      </c>
      <c r="N64" s="17">
        <f>Tabella1[[#This Row],[ALTRI FIN.
PSR v3]]-Tabella1[[#This Row],[ALTRI FIN.
PSR v2]]</f>
        <v>0</v>
      </c>
      <c r="O64" s="17">
        <v>0</v>
      </c>
      <c r="P64" s="17">
        <v>0</v>
      </c>
      <c r="Q64" s="17">
        <f>Tabella1[[#This Row],[COFIN. RIS. PROP.
PSRv3]]-Tabella1[[#This Row],[COFIN. RIS. PROP.
PSRv2]]</f>
        <v>0</v>
      </c>
      <c r="R64" s="17">
        <v>0</v>
      </c>
      <c r="S64" s="17">
        <v>0</v>
      </c>
      <c r="T64" s="17">
        <f>Tabella1[[#This Row],[INDENNIZZO ASS
PSR v3]]-Tabella1[[#This Row],[INDENNIZZO ASS
PSR v2]]</f>
        <v>0</v>
      </c>
      <c r="U64" s="18" t="s">
        <v>26</v>
      </c>
    </row>
    <row r="65" spans="1:21" s="2" customFormat="1" ht="128" x14ac:dyDescent="0.2">
      <c r="A65" s="13" t="s">
        <v>475</v>
      </c>
      <c r="B65" s="14" t="s">
        <v>49</v>
      </c>
      <c r="C65" s="14" t="s">
        <v>8</v>
      </c>
      <c r="D65" s="14" t="s">
        <v>430</v>
      </c>
      <c r="E65" s="15" t="s">
        <v>476</v>
      </c>
      <c r="F65" s="16">
        <v>101000</v>
      </c>
      <c r="G65" s="16">
        <v>0</v>
      </c>
      <c r="H65" s="17">
        <f>Tabella1[[#This Row],[CONTRIBUTO CS
PSR v3]]-Tabella1[[#This Row],[CONTRIBUTO CS
PSR v2]]</f>
        <v>-101000</v>
      </c>
      <c r="I65" s="17">
        <v>0</v>
      </c>
      <c r="J65" s="17">
        <v>0</v>
      </c>
      <c r="K65" s="17">
        <f>Tabella1[[#This Row],[DONAZIONE CS
PSR v3]]-Tabella1[[#This Row],[DONAZIONE CS
PSR v2]]</f>
        <v>0</v>
      </c>
      <c r="L65" s="17">
        <v>0</v>
      </c>
      <c r="M65" s="17">
        <v>0</v>
      </c>
      <c r="N65" s="17">
        <f>Tabella1[[#This Row],[ALTRI FIN.
PSR v3]]-Tabella1[[#This Row],[ALTRI FIN.
PSR v2]]</f>
        <v>0</v>
      </c>
      <c r="O65" s="17">
        <v>0</v>
      </c>
      <c r="P65" s="17">
        <v>0</v>
      </c>
      <c r="Q65" s="17">
        <f>Tabella1[[#This Row],[COFIN. RIS. PROP.
PSRv3]]-Tabella1[[#This Row],[COFIN. RIS. PROP.
PSRv2]]</f>
        <v>0</v>
      </c>
      <c r="R65" s="17">
        <v>0</v>
      </c>
      <c r="S65" s="17">
        <v>0</v>
      </c>
      <c r="T65" s="17">
        <f>Tabella1[[#This Row],[INDENNIZZO ASS
PSR v3]]-Tabella1[[#This Row],[INDENNIZZO ASS
PSR v2]]</f>
        <v>0</v>
      </c>
      <c r="U65" s="18" t="s">
        <v>26</v>
      </c>
    </row>
    <row r="66" spans="1:21" s="2" customFormat="1" ht="128" x14ac:dyDescent="0.2">
      <c r="A66" s="13" t="s">
        <v>477</v>
      </c>
      <c r="B66" s="14" t="s">
        <v>49</v>
      </c>
      <c r="C66" s="14" t="s">
        <v>8</v>
      </c>
      <c r="D66" s="14" t="s">
        <v>430</v>
      </c>
      <c r="E66" s="15" t="s">
        <v>478</v>
      </c>
      <c r="F66" s="16">
        <v>28000</v>
      </c>
      <c r="G66" s="16">
        <v>0</v>
      </c>
      <c r="H66" s="17">
        <f>Tabella1[[#This Row],[CONTRIBUTO CS
PSR v3]]-Tabella1[[#This Row],[CONTRIBUTO CS
PSR v2]]</f>
        <v>-28000</v>
      </c>
      <c r="I66" s="17">
        <v>0</v>
      </c>
      <c r="J66" s="17">
        <v>0</v>
      </c>
      <c r="K66" s="17">
        <f>Tabella1[[#This Row],[DONAZIONE CS
PSR v3]]-Tabella1[[#This Row],[DONAZIONE CS
PSR v2]]</f>
        <v>0</v>
      </c>
      <c r="L66" s="17">
        <v>0</v>
      </c>
      <c r="M66" s="17">
        <v>0</v>
      </c>
      <c r="N66" s="17">
        <f>Tabella1[[#This Row],[ALTRI FIN.
PSR v3]]-Tabella1[[#This Row],[ALTRI FIN.
PSR v2]]</f>
        <v>0</v>
      </c>
      <c r="O66" s="17">
        <v>0</v>
      </c>
      <c r="P66" s="17">
        <v>0</v>
      </c>
      <c r="Q66" s="17">
        <f>Tabella1[[#This Row],[COFIN. RIS. PROP.
PSRv3]]-Tabella1[[#This Row],[COFIN. RIS. PROP.
PSRv2]]</f>
        <v>0</v>
      </c>
      <c r="R66" s="17">
        <v>0</v>
      </c>
      <c r="S66" s="17">
        <v>0</v>
      </c>
      <c r="T66" s="17">
        <f>Tabella1[[#This Row],[INDENNIZZO ASS
PSR v3]]-Tabella1[[#This Row],[INDENNIZZO ASS
PSR v2]]</f>
        <v>0</v>
      </c>
      <c r="U66" s="18" t="s">
        <v>26</v>
      </c>
    </row>
    <row r="67" spans="1:21" s="2" customFormat="1" ht="96" x14ac:dyDescent="0.2">
      <c r="A67" s="13" t="s">
        <v>479</v>
      </c>
      <c r="B67" s="14" t="s">
        <v>49</v>
      </c>
      <c r="C67" s="14" t="s">
        <v>8</v>
      </c>
      <c r="D67" s="14" t="s">
        <v>423</v>
      </c>
      <c r="E67" s="15" t="s">
        <v>480</v>
      </c>
      <c r="F67" s="16">
        <v>50000</v>
      </c>
      <c r="G67" s="16">
        <v>0</v>
      </c>
      <c r="H67" s="17">
        <f>Tabella1[[#This Row],[CONTRIBUTO CS
PSR v3]]-Tabella1[[#This Row],[CONTRIBUTO CS
PSR v2]]</f>
        <v>-50000</v>
      </c>
      <c r="I67" s="17">
        <v>0</v>
      </c>
      <c r="J67" s="17">
        <v>0</v>
      </c>
      <c r="K67" s="17">
        <f>Tabella1[[#This Row],[DONAZIONE CS
PSR v3]]-Tabella1[[#This Row],[DONAZIONE CS
PSR v2]]</f>
        <v>0</v>
      </c>
      <c r="L67" s="17">
        <v>0</v>
      </c>
      <c r="M67" s="17">
        <v>0</v>
      </c>
      <c r="N67" s="17">
        <f>Tabella1[[#This Row],[ALTRI FIN.
PSR v3]]-Tabella1[[#This Row],[ALTRI FIN.
PSR v2]]</f>
        <v>0</v>
      </c>
      <c r="O67" s="17">
        <v>0</v>
      </c>
      <c r="P67" s="17">
        <v>0</v>
      </c>
      <c r="Q67" s="17">
        <f>Tabella1[[#This Row],[COFIN. RIS. PROP.
PSRv3]]-Tabella1[[#This Row],[COFIN. RIS. PROP.
PSRv2]]</f>
        <v>0</v>
      </c>
      <c r="R67" s="17">
        <v>0</v>
      </c>
      <c r="S67" s="17">
        <v>0</v>
      </c>
      <c r="T67" s="17">
        <f>Tabella1[[#This Row],[INDENNIZZO ASS
PSR v3]]-Tabella1[[#This Row],[INDENNIZZO ASS
PSR v2]]</f>
        <v>0</v>
      </c>
      <c r="U67" s="18" t="s">
        <v>26</v>
      </c>
    </row>
    <row r="68" spans="1:21" s="2" customFormat="1" ht="176" x14ac:dyDescent="0.2">
      <c r="A68" s="13" t="s">
        <v>481</v>
      </c>
      <c r="B68" s="14" t="s">
        <v>49</v>
      </c>
      <c r="C68" s="14" t="s">
        <v>8</v>
      </c>
      <c r="D68" s="14" t="s">
        <v>51</v>
      </c>
      <c r="E68" s="15" t="s">
        <v>482</v>
      </c>
      <c r="F68" s="16">
        <v>365000</v>
      </c>
      <c r="G68" s="16">
        <v>65000</v>
      </c>
      <c r="H68" s="17">
        <f>Tabella1[[#This Row],[CONTRIBUTO CS
PSR v3]]-Tabella1[[#This Row],[CONTRIBUTO CS
PSR v2]]</f>
        <v>-300000</v>
      </c>
      <c r="I68" s="17">
        <v>0</v>
      </c>
      <c r="J68" s="17">
        <v>0</v>
      </c>
      <c r="K68" s="17">
        <f>Tabella1[[#This Row],[DONAZIONE CS
PSR v3]]-Tabella1[[#This Row],[DONAZIONE CS
PSR v2]]</f>
        <v>0</v>
      </c>
      <c r="L68" s="17">
        <v>0</v>
      </c>
      <c r="M68" s="17">
        <v>0</v>
      </c>
      <c r="N68" s="17">
        <f>Tabella1[[#This Row],[ALTRI FIN.
PSR v3]]-Tabella1[[#This Row],[ALTRI FIN.
PSR v2]]</f>
        <v>0</v>
      </c>
      <c r="O68" s="17">
        <v>0</v>
      </c>
      <c r="P68" s="17">
        <v>0</v>
      </c>
      <c r="Q68" s="17">
        <f>Tabella1[[#This Row],[COFIN. RIS. PROP.
PSRv3]]-Tabella1[[#This Row],[COFIN. RIS. PROP.
PSRv2]]</f>
        <v>0</v>
      </c>
      <c r="R68" s="17">
        <v>0</v>
      </c>
      <c r="S68" s="17">
        <v>0</v>
      </c>
      <c r="T68" s="17">
        <f>Tabella1[[#This Row],[INDENNIZZO ASS
PSR v3]]-Tabella1[[#This Row],[INDENNIZZO ASS
PSR v2]]</f>
        <v>0</v>
      </c>
      <c r="U68" s="18" t="s">
        <v>26</v>
      </c>
    </row>
    <row r="69" spans="1:21" s="2" customFormat="1" ht="48" x14ac:dyDescent="0.2">
      <c r="A69" s="13" t="s">
        <v>483</v>
      </c>
      <c r="B69" s="14" t="s">
        <v>49</v>
      </c>
      <c r="C69" s="14" t="s">
        <v>8</v>
      </c>
      <c r="D69" s="14" t="s">
        <v>484</v>
      </c>
      <c r="E69" s="15" t="s">
        <v>485</v>
      </c>
      <c r="F69" s="16">
        <v>15000</v>
      </c>
      <c r="G69" s="16">
        <v>0</v>
      </c>
      <c r="H69" s="17">
        <f>Tabella1[[#This Row],[CONTRIBUTO CS
PSR v3]]-Tabella1[[#This Row],[CONTRIBUTO CS
PSR v2]]</f>
        <v>-15000</v>
      </c>
      <c r="I69" s="17">
        <v>0</v>
      </c>
      <c r="J69" s="17">
        <v>0</v>
      </c>
      <c r="K69" s="17">
        <f>Tabella1[[#This Row],[DONAZIONE CS
PSR v3]]-Tabella1[[#This Row],[DONAZIONE CS
PSR v2]]</f>
        <v>0</v>
      </c>
      <c r="L69" s="17">
        <v>0</v>
      </c>
      <c r="M69" s="17">
        <v>0</v>
      </c>
      <c r="N69" s="17">
        <f>Tabella1[[#This Row],[ALTRI FIN.
PSR v3]]-Tabella1[[#This Row],[ALTRI FIN.
PSR v2]]</f>
        <v>0</v>
      </c>
      <c r="O69" s="17">
        <v>0</v>
      </c>
      <c r="P69" s="17">
        <v>0</v>
      </c>
      <c r="Q69" s="17">
        <f>Tabella1[[#This Row],[COFIN. RIS. PROP.
PSRv3]]-Tabella1[[#This Row],[COFIN. RIS. PROP.
PSRv2]]</f>
        <v>0</v>
      </c>
      <c r="R69" s="17">
        <v>0</v>
      </c>
      <c r="S69" s="17">
        <v>0</v>
      </c>
      <c r="T69" s="17">
        <f>Tabella1[[#This Row],[INDENNIZZO ASS
PSR v3]]-Tabella1[[#This Row],[INDENNIZZO ASS
PSR v2]]</f>
        <v>0</v>
      </c>
      <c r="U69" s="18" t="s">
        <v>26</v>
      </c>
    </row>
    <row r="70" spans="1:21" s="2" customFormat="1" ht="48" x14ac:dyDescent="0.2">
      <c r="A70" s="13" t="s">
        <v>486</v>
      </c>
      <c r="B70" s="14" t="s">
        <v>49</v>
      </c>
      <c r="C70" s="14" t="s">
        <v>8</v>
      </c>
      <c r="D70" s="14" t="s">
        <v>484</v>
      </c>
      <c r="E70" s="15" t="s">
        <v>487</v>
      </c>
      <c r="F70" s="16">
        <v>15000</v>
      </c>
      <c r="G70" s="16">
        <v>0</v>
      </c>
      <c r="H70" s="17">
        <f>Tabella1[[#This Row],[CONTRIBUTO CS
PSR v3]]-Tabella1[[#This Row],[CONTRIBUTO CS
PSR v2]]</f>
        <v>-15000</v>
      </c>
      <c r="I70" s="17">
        <v>0</v>
      </c>
      <c r="J70" s="17">
        <v>0</v>
      </c>
      <c r="K70" s="17">
        <f>Tabella1[[#This Row],[DONAZIONE CS
PSR v3]]-Tabella1[[#This Row],[DONAZIONE CS
PSR v2]]</f>
        <v>0</v>
      </c>
      <c r="L70" s="17">
        <v>0</v>
      </c>
      <c r="M70" s="17">
        <v>0</v>
      </c>
      <c r="N70" s="17">
        <f>Tabella1[[#This Row],[ALTRI FIN.
PSR v3]]-Tabella1[[#This Row],[ALTRI FIN.
PSR v2]]</f>
        <v>0</v>
      </c>
      <c r="O70" s="17">
        <v>0</v>
      </c>
      <c r="P70" s="17">
        <v>0</v>
      </c>
      <c r="Q70" s="17">
        <f>Tabella1[[#This Row],[COFIN. RIS. PROP.
PSRv3]]-Tabella1[[#This Row],[COFIN. RIS. PROP.
PSRv2]]</f>
        <v>0</v>
      </c>
      <c r="R70" s="17">
        <v>0</v>
      </c>
      <c r="S70" s="17">
        <v>0</v>
      </c>
      <c r="T70" s="17">
        <f>Tabella1[[#This Row],[INDENNIZZO ASS
PSR v3]]-Tabella1[[#This Row],[INDENNIZZO ASS
PSR v2]]</f>
        <v>0</v>
      </c>
      <c r="U70" s="18" t="s">
        <v>26</v>
      </c>
    </row>
    <row r="71" spans="1:21" s="2" customFormat="1" ht="48" x14ac:dyDescent="0.2">
      <c r="A71" s="13" t="s">
        <v>488</v>
      </c>
      <c r="B71" s="14" t="s">
        <v>49</v>
      </c>
      <c r="C71" s="14" t="s">
        <v>8</v>
      </c>
      <c r="D71" s="14" t="s">
        <v>484</v>
      </c>
      <c r="E71" s="15" t="s">
        <v>487</v>
      </c>
      <c r="F71" s="16">
        <v>15000</v>
      </c>
      <c r="G71" s="16">
        <v>0</v>
      </c>
      <c r="H71" s="17">
        <f>Tabella1[[#This Row],[CONTRIBUTO CS
PSR v3]]-Tabella1[[#This Row],[CONTRIBUTO CS
PSR v2]]</f>
        <v>-15000</v>
      </c>
      <c r="I71" s="17">
        <v>0</v>
      </c>
      <c r="J71" s="17">
        <v>0</v>
      </c>
      <c r="K71" s="17">
        <f>Tabella1[[#This Row],[DONAZIONE CS
PSR v3]]-Tabella1[[#This Row],[DONAZIONE CS
PSR v2]]</f>
        <v>0</v>
      </c>
      <c r="L71" s="17">
        <v>0</v>
      </c>
      <c r="M71" s="17">
        <v>0</v>
      </c>
      <c r="N71" s="17">
        <f>Tabella1[[#This Row],[ALTRI FIN.
PSR v3]]-Tabella1[[#This Row],[ALTRI FIN.
PSR v2]]</f>
        <v>0</v>
      </c>
      <c r="O71" s="17">
        <v>0</v>
      </c>
      <c r="P71" s="17">
        <v>0</v>
      </c>
      <c r="Q71" s="17">
        <f>Tabella1[[#This Row],[COFIN. RIS. PROP.
PSRv3]]-Tabella1[[#This Row],[COFIN. RIS. PROP.
PSRv2]]</f>
        <v>0</v>
      </c>
      <c r="R71" s="17">
        <v>0</v>
      </c>
      <c r="S71" s="17">
        <v>0</v>
      </c>
      <c r="T71" s="17">
        <f>Tabella1[[#This Row],[INDENNIZZO ASS
PSR v3]]-Tabella1[[#This Row],[INDENNIZZO ASS
PSR v2]]</f>
        <v>0</v>
      </c>
      <c r="U71" s="18" t="s">
        <v>26</v>
      </c>
    </row>
    <row r="72" spans="1:21" s="2" customFormat="1" ht="48" x14ac:dyDescent="0.2">
      <c r="A72" s="13" t="s">
        <v>489</v>
      </c>
      <c r="B72" s="14" t="s">
        <v>49</v>
      </c>
      <c r="C72" s="14" t="s">
        <v>8</v>
      </c>
      <c r="D72" s="14" t="s">
        <v>484</v>
      </c>
      <c r="E72" s="15" t="s">
        <v>490</v>
      </c>
      <c r="F72" s="16">
        <v>12000</v>
      </c>
      <c r="G72" s="16">
        <v>0</v>
      </c>
      <c r="H72" s="17">
        <f>Tabella1[[#This Row],[CONTRIBUTO CS
PSR v3]]-Tabella1[[#This Row],[CONTRIBUTO CS
PSR v2]]</f>
        <v>-12000</v>
      </c>
      <c r="I72" s="17">
        <v>0</v>
      </c>
      <c r="J72" s="17">
        <v>0</v>
      </c>
      <c r="K72" s="17">
        <f>Tabella1[[#This Row],[DONAZIONE CS
PSR v3]]-Tabella1[[#This Row],[DONAZIONE CS
PSR v2]]</f>
        <v>0</v>
      </c>
      <c r="L72" s="17">
        <v>0</v>
      </c>
      <c r="M72" s="17">
        <v>0</v>
      </c>
      <c r="N72" s="17">
        <f>Tabella1[[#This Row],[ALTRI FIN.
PSR v3]]-Tabella1[[#This Row],[ALTRI FIN.
PSR v2]]</f>
        <v>0</v>
      </c>
      <c r="O72" s="17">
        <v>0</v>
      </c>
      <c r="P72" s="17">
        <v>0</v>
      </c>
      <c r="Q72" s="17">
        <f>Tabella1[[#This Row],[COFIN. RIS. PROP.
PSRv3]]-Tabella1[[#This Row],[COFIN. RIS. PROP.
PSRv2]]</f>
        <v>0</v>
      </c>
      <c r="R72" s="17">
        <v>0</v>
      </c>
      <c r="S72" s="17">
        <v>0</v>
      </c>
      <c r="T72" s="17">
        <f>Tabella1[[#This Row],[INDENNIZZO ASS
PSR v3]]-Tabella1[[#This Row],[INDENNIZZO ASS
PSR v2]]</f>
        <v>0</v>
      </c>
      <c r="U72" s="18" t="s">
        <v>26</v>
      </c>
    </row>
    <row r="73" spans="1:21" s="2" customFormat="1" ht="48" x14ac:dyDescent="0.2">
      <c r="A73" s="13" t="s">
        <v>491</v>
      </c>
      <c r="B73" s="14" t="s">
        <v>49</v>
      </c>
      <c r="C73" s="14" t="s">
        <v>8</v>
      </c>
      <c r="D73" s="14" t="s">
        <v>484</v>
      </c>
      <c r="E73" s="15" t="s">
        <v>490</v>
      </c>
      <c r="F73" s="16">
        <v>30000</v>
      </c>
      <c r="G73" s="16">
        <v>0</v>
      </c>
      <c r="H73" s="17">
        <f>Tabella1[[#This Row],[CONTRIBUTO CS
PSR v3]]-Tabella1[[#This Row],[CONTRIBUTO CS
PSR v2]]</f>
        <v>-30000</v>
      </c>
      <c r="I73" s="17">
        <v>0</v>
      </c>
      <c r="J73" s="17">
        <v>0</v>
      </c>
      <c r="K73" s="17">
        <f>Tabella1[[#This Row],[DONAZIONE CS
PSR v3]]-Tabella1[[#This Row],[DONAZIONE CS
PSR v2]]</f>
        <v>0</v>
      </c>
      <c r="L73" s="17">
        <v>0</v>
      </c>
      <c r="M73" s="17">
        <v>0</v>
      </c>
      <c r="N73" s="17">
        <f>Tabella1[[#This Row],[ALTRI FIN.
PSR v3]]-Tabella1[[#This Row],[ALTRI FIN.
PSR v2]]</f>
        <v>0</v>
      </c>
      <c r="O73" s="17">
        <v>0</v>
      </c>
      <c r="P73" s="17">
        <v>0</v>
      </c>
      <c r="Q73" s="17">
        <f>Tabella1[[#This Row],[COFIN. RIS. PROP.
PSRv3]]-Tabella1[[#This Row],[COFIN. RIS. PROP.
PSRv2]]</f>
        <v>0</v>
      </c>
      <c r="R73" s="17">
        <v>0</v>
      </c>
      <c r="S73" s="17">
        <v>0</v>
      </c>
      <c r="T73" s="17">
        <f>Tabella1[[#This Row],[INDENNIZZO ASS
PSR v3]]-Tabella1[[#This Row],[INDENNIZZO ASS
PSR v2]]</f>
        <v>0</v>
      </c>
      <c r="U73" s="18" t="s">
        <v>26</v>
      </c>
    </row>
    <row r="74" spans="1:21" s="2" customFormat="1" ht="48" x14ac:dyDescent="0.2">
      <c r="A74" s="13" t="s">
        <v>492</v>
      </c>
      <c r="B74" s="14" t="s">
        <v>49</v>
      </c>
      <c r="C74" s="14" t="s">
        <v>8</v>
      </c>
      <c r="D74" s="14" t="s">
        <v>59</v>
      </c>
      <c r="E74" s="15" t="s">
        <v>493</v>
      </c>
      <c r="F74" s="16">
        <v>12000</v>
      </c>
      <c r="G74" s="16">
        <v>0</v>
      </c>
      <c r="H74" s="17">
        <f>Tabella1[[#This Row],[CONTRIBUTO CS
PSR v3]]-Tabella1[[#This Row],[CONTRIBUTO CS
PSR v2]]</f>
        <v>-12000</v>
      </c>
      <c r="I74" s="17">
        <v>0</v>
      </c>
      <c r="J74" s="17">
        <v>0</v>
      </c>
      <c r="K74" s="17">
        <f>Tabella1[[#This Row],[DONAZIONE CS
PSR v3]]-Tabella1[[#This Row],[DONAZIONE CS
PSR v2]]</f>
        <v>0</v>
      </c>
      <c r="L74" s="17">
        <v>0</v>
      </c>
      <c r="M74" s="17">
        <v>0</v>
      </c>
      <c r="N74" s="17">
        <f>Tabella1[[#This Row],[ALTRI FIN.
PSR v3]]-Tabella1[[#This Row],[ALTRI FIN.
PSR v2]]</f>
        <v>0</v>
      </c>
      <c r="O74" s="17">
        <v>0</v>
      </c>
      <c r="P74" s="17">
        <v>0</v>
      </c>
      <c r="Q74" s="17">
        <f>Tabella1[[#This Row],[COFIN. RIS. PROP.
PSRv3]]-Tabella1[[#This Row],[COFIN. RIS. PROP.
PSRv2]]</f>
        <v>0</v>
      </c>
      <c r="R74" s="17">
        <v>0</v>
      </c>
      <c r="S74" s="17">
        <v>0</v>
      </c>
      <c r="T74" s="17">
        <f>Tabella1[[#This Row],[INDENNIZZO ASS
PSR v3]]-Tabella1[[#This Row],[INDENNIZZO ASS
PSR v2]]</f>
        <v>0</v>
      </c>
      <c r="U74" s="18" t="s">
        <v>26</v>
      </c>
    </row>
    <row r="75" spans="1:21" s="2" customFormat="1" ht="48" x14ac:dyDescent="0.2">
      <c r="A75" s="13" t="s">
        <v>494</v>
      </c>
      <c r="B75" s="14" t="s">
        <v>49</v>
      </c>
      <c r="C75" s="14" t="s">
        <v>8</v>
      </c>
      <c r="D75" s="14" t="s">
        <v>59</v>
      </c>
      <c r="E75" s="15" t="s">
        <v>495</v>
      </c>
      <c r="F75" s="16">
        <v>488</v>
      </c>
      <c r="G75" s="16">
        <v>0</v>
      </c>
      <c r="H75" s="17">
        <f>Tabella1[[#This Row],[CONTRIBUTO CS
PSR v3]]-Tabella1[[#This Row],[CONTRIBUTO CS
PSR v2]]</f>
        <v>-488</v>
      </c>
      <c r="I75" s="17">
        <v>0</v>
      </c>
      <c r="J75" s="17">
        <v>0</v>
      </c>
      <c r="K75" s="17">
        <f>Tabella1[[#This Row],[DONAZIONE CS
PSR v3]]-Tabella1[[#This Row],[DONAZIONE CS
PSR v2]]</f>
        <v>0</v>
      </c>
      <c r="L75" s="17">
        <v>0</v>
      </c>
      <c r="M75" s="17">
        <v>0</v>
      </c>
      <c r="N75" s="17">
        <f>Tabella1[[#This Row],[ALTRI FIN.
PSR v3]]-Tabella1[[#This Row],[ALTRI FIN.
PSR v2]]</f>
        <v>0</v>
      </c>
      <c r="O75" s="17">
        <v>0</v>
      </c>
      <c r="P75" s="17">
        <v>0</v>
      </c>
      <c r="Q75" s="17">
        <f>Tabella1[[#This Row],[COFIN. RIS. PROP.
PSRv3]]-Tabella1[[#This Row],[COFIN. RIS. PROP.
PSRv2]]</f>
        <v>0</v>
      </c>
      <c r="R75" s="17">
        <v>0</v>
      </c>
      <c r="S75" s="17">
        <v>0</v>
      </c>
      <c r="T75" s="17">
        <f>Tabella1[[#This Row],[INDENNIZZO ASS
PSR v3]]-Tabella1[[#This Row],[INDENNIZZO ASS
PSR v2]]</f>
        <v>0</v>
      </c>
      <c r="U75" s="18" t="s">
        <v>26</v>
      </c>
    </row>
    <row r="76" spans="1:21" s="2" customFormat="1" ht="48" x14ac:dyDescent="0.2">
      <c r="A76" s="13" t="s">
        <v>496</v>
      </c>
      <c r="B76" s="14" t="s">
        <v>49</v>
      </c>
      <c r="C76" s="14" t="s">
        <v>8</v>
      </c>
      <c r="D76" s="14" t="s">
        <v>59</v>
      </c>
      <c r="E76" s="15" t="s">
        <v>497</v>
      </c>
      <c r="F76" s="16">
        <v>12000</v>
      </c>
      <c r="G76" s="16">
        <v>0</v>
      </c>
      <c r="H76" s="17">
        <f>Tabella1[[#This Row],[CONTRIBUTO CS
PSR v3]]-Tabella1[[#This Row],[CONTRIBUTO CS
PSR v2]]</f>
        <v>-12000</v>
      </c>
      <c r="I76" s="17">
        <v>0</v>
      </c>
      <c r="J76" s="17">
        <v>0</v>
      </c>
      <c r="K76" s="17">
        <f>Tabella1[[#This Row],[DONAZIONE CS
PSR v3]]-Tabella1[[#This Row],[DONAZIONE CS
PSR v2]]</f>
        <v>0</v>
      </c>
      <c r="L76" s="17">
        <v>0</v>
      </c>
      <c r="M76" s="17">
        <v>0</v>
      </c>
      <c r="N76" s="17">
        <f>Tabella1[[#This Row],[ALTRI FIN.
PSR v3]]-Tabella1[[#This Row],[ALTRI FIN.
PSR v2]]</f>
        <v>0</v>
      </c>
      <c r="O76" s="17">
        <v>0</v>
      </c>
      <c r="P76" s="17">
        <v>0</v>
      </c>
      <c r="Q76" s="17">
        <f>Tabella1[[#This Row],[COFIN. RIS. PROP.
PSRv3]]-Tabella1[[#This Row],[COFIN. RIS. PROP.
PSRv2]]</f>
        <v>0</v>
      </c>
      <c r="R76" s="17">
        <v>0</v>
      </c>
      <c r="S76" s="17">
        <v>0</v>
      </c>
      <c r="T76" s="17">
        <f>Tabella1[[#This Row],[INDENNIZZO ASS
PSR v3]]-Tabella1[[#This Row],[INDENNIZZO ASS
PSR v2]]</f>
        <v>0</v>
      </c>
      <c r="U76" s="18" t="s">
        <v>26</v>
      </c>
    </row>
    <row r="77" spans="1:21" s="2" customFormat="1" ht="48" x14ac:dyDescent="0.2">
      <c r="A77" s="13" t="s">
        <v>498</v>
      </c>
      <c r="B77" s="14" t="s">
        <v>49</v>
      </c>
      <c r="C77" s="14" t="s">
        <v>8</v>
      </c>
      <c r="D77" s="14" t="s">
        <v>59</v>
      </c>
      <c r="E77" s="15" t="s">
        <v>499</v>
      </c>
      <c r="F77" s="16">
        <v>24337.88</v>
      </c>
      <c r="G77" s="16">
        <v>0</v>
      </c>
      <c r="H77" s="17">
        <f>Tabella1[[#This Row],[CONTRIBUTO CS
PSR v3]]-Tabella1[[#This Row],[CONTRIBUTO CS
PSR v2]]</f>
        <v>-24337.88</v>
      </c>
      <c r="I77" s="17">
        <v>0</v>
      </c>
      <c r="J77" s="17">
        <v>0</v>
      </c>
      <c r="K77" s="17">
        <f>Tabella1[[#This Row],[DONAZIONE CS
PSR v3]]-Tabella1[[#This Row],[DONAZIONE CS
PSR v2]]</f>
        <v>0</v>
      </c>
      <c r="L77" s="17">
        <v>0</v>
      </c>
      <c r="M77" s="17">
        <v>0</v>
      </c>
      <c r="N77" s="17">
        <f>Tabella1[[#This Row],[ALTRI FIN.
PSR v3]]-Tabella1[[#This Row],[ALTRI FIN.
PSR v2]]</f>
        <v>0</v>
      </c>
      <c r="O77" s="17">
        <v>0</v>
      </c>
      <c r="P77" s="17">
        <v>0</v>
      </c>
      <c r="Q77" s="17">
        <f>Tabella1[[#This Row],[COFIN. RIS. PROP.
PSRv3]]-Tabella1[[#This Row],[COFIN. RIS. PROP.
PSRv2]]</f>
        <v>0</v>
      </c>
      <c r="R77" s="17">
        <v>0</v>
      </c>
      <c r="S77" s="17">
        <v>0</v>
      </c>
      <c r="T77" s="17">
        <f>Tabella1[[#This Row],[INDENNIZZO ASS
PSR v3]]-Tabella1[[#This Row],[INDENNIZZO ASS
PSR v2]]</f>
        <v>0</v>
      </c>
      <c r="U77" s="18" t="s">
        <v>26</v>
      </c>
    </row>
    <row r="78" spans="1:21" s="2" customFormat="1" ht="48" x14ac:dyDescent="0.2">
      <c r="A78" s="13" t="s">
        <v>500</v>
      </c>
      <c r="B78" s="14" t="s">
        <v>49</v>
      </c>
      <c r="C78" s="14" t="s">
        <v>8</v>
      </c>
      <c r="D78" s="14" t="s">
        <v>59</v>
      </c>
      <c r="E78" s="15" t="s">
        <v>501</v>
      </c>
      <c r="F78" s="16">
        <v>38540.29</v>
      </c>
      <c r="G78" s="16">
        <v>0</v>
      </c>
      <c r="H78" s="17">
        <f>Tabella1[[#This Row],[CONTRIBUTO CS
PSR v3]]-Tabella1[[#This Row],[CONTRIBUTO CS
PSR v2]]</f>
        <v>-38540.29</v>
      </c>
      <c r="I78" s="17">
        <v>0</v>
      </c>
      <c r="J78" s="17">
        <v>0</v>
      </c>
      <c r="K78" s="17">
        <f>Tabella1[[#This Row],[DONAZIONE CS
PSR v3]]-Tabella1[[#This Row],[DONAZIONE CS
PSR v2]]</f>
        <v>0</v>
      </c>
      <c r="L78" s="17">
        <v>0</v>
      </c>
      <c r="M78" s="17">
        <v>0</v>
      </c>
      <c r="N78" s="17">
        <f>Tabella1[[#This Row],[ALTRI FIN.
PSR v3]]-Tabella1[[#This Row],[ALTRI FIN.
PSR v2]]</f>
        <v>0</v>
      </c>
      <c r="O78" s="17">
        <v>0</v>
      </c>
      <c r="P78" s="17">
        <v>0</v>
      </c>
      <c r="Q78" s="17">
        <f>Tabella1[[#This Row],[COFIN. RIS. PROP.
PSRv3]]-Tabella1[[#This Row],[COFIN. RIS. PROP.
PSRv2]]</f>
        <v>0</v>
      </c>
      <c r="R78" s="17">
        <v>0</v>
      </c>
      <c r="S78" s="17">
        <v>0</v>
      </c>
      <c r="T78" s="17">
        <f>Tabella1[[#This Row],[INDENNIZZO ASS
PSR v3]]-Tabella1[[#This Row],[INDENNIZZO ASS
PSR v2]]</f>
        <v>0</v>
      </c>
      <c r="U78" s="18" t="s">
        <v>26</v>
      </c>
    </row>
    <row r="79" spans="1:21" s="2" customFormat="1" ht="48" x14ac:dyDescent="0.2">
      <c r="A79" s="13" t="s">
        <v>502</v>
      </c>
      <c r="B79" s="14" t="s">
        <v>49</v>
      </c>
      <c r="C79" s="14" t="s">
        <v>8</v>
      </c>
      <c r="D79" s="14" t="s">
        <v>503</v>
      </c>
      <c r="E79" s="15" t="s">
        <v>504</v>
      </c>
      <c r="F79" s="16">
        <v>20000</v>
      </c>
      <c r="G79" s="16">
        <v>0</v>
      </c>
      <c r="H79" s="17">
        <f>Tabella1[[#This Row],[CONTRIBUTO CS
PSR v3]]-Tabella1[[#This Row],[CONTRIBUTO CS
PSR v2]]</f>
        <v>-20000</v>
      </c>
      <c r="I79" s="17">
        <v>0</v>
      </c>
      <c r="J79" s="17">
        <v>0</v>
      </c>
      <c r="K79" s="17">
        <f>Tabella1[[#This Row],[DONAZIONE CS
PSR v3]]-Tabella1[[#This Row],[DONAZIONE CS
PSR v2]]</f>
        <v>0</v>
      </c>
      <c r="L79" s="17">
        <v>0</v>
      </c>
      <c r="M79" s="17">
        <v>0</v>
      </c>
      <c r="N79" s="17">
        <f>Tabella1[[#This Row],[ALTRI FIN.
PSR v3]]-Tabella1[[#This Row],[ALTRI FIN.
PSR v2]]</f>
        <v>0</v>
      </c>
      <c r="O79" s="17">
        <v>0</v>
      </c>
      <c r="P79" s="17">
        <v>0</v>
      </c>
      <c r="Q79" s="17">
        <f>Tabella1[[#This Row],[COFIN. RIS. PROP.
PSRv3]]-Tabella1[[#This Row],[COFIN. RIS. PROP.
PSRv2]]</f>
        <v>0</v>
      </c>
      <c r="R79" s="17">
        <v>0</v>
      </c>
      <c r="S79" s="17">
        <v>0</v>
      </c>
      <c r="T79" s="17">
        <f>Tabella1[[#This Row],[INDENNIZZO ASS
PSR v3]]-Tabella1[[#This Row],[INDENNIZZO ASS
PSR v2]]</f>
        <v>0</v>
      </c>
      <c r="U79" s="18" t="s">
        <v>26</v>
      </c>
    </row>
    <row r="80" spans="1:21" s="2" customFormat="1" ht="48" x14ac:dyDescent="0.2">
      <c r="A80" s="13" t="s">
        <v>505</v>
      </c>
      <c r="B80" s="14" t="s">
        <v>49</v>
      </c>
      <c r="C80" s="14" t="s">
        <v>8</v>
      </c>
      <c r="D80" s="14" t="s">
        <v>25</v>
      </c>
      <c r="E80" s="15" t="s">
        <v>506</v>
      </c>
      <c r="F80" s="16">
        <v>50000</v>
      </c>
      <c r="G80" s="16">
        <v>80000</v>
      </c>
      <c r="H80" s="17">
        <f>Tabella1[[#This Row],[CONTRIBUTO CS
PSR v3]]-Tabella1[[#This Row],[CONTRIBUTO CS
PSR v2]]</f>
        <v>30000</v>
      </c>
      <c r="I80" s="17">
        <v>0</v>
      </c>
      <c r="J80" s="17">
        <v>0</v>
      </c>
      <c r="K80" s="17">
        <f>Tabella1[[#This Row],[DONAZIONE CS
PSR v3]]-Tabella1[[#This Row],[DONAZIONE CS
PSR v2]]</f>
        <v>0</v>
      </c>
      <c r="L80" s="17">
        <v>0</v>
      </c>
      <c r="M80" s="17">
        <v>0</v>
      </c>
      <c r="N80" s="17">
        <f>Tabella1[[#This Row],[ALTRI FIN.
PSR v3]]-Tabella1[[#This Row],[ALTRI FIN.
PSR v2]]</f>
        <v>0</v>
      </c>
      <c r="O80" s="17">
        <v>0</v>
      </c>
      <c r="P80" s="17">
        <v>0</v>
      </c>
      <c r="Q80" s="17">
        <f>Tabella1[[#This Row],[COFIN. RIS. PROP.
PSRv3]]-Tabella1[[#This Row],[COFIN. RIS. PROP.
PSRv2]]</f>
        <v>0</v>
      </c>
      <c r="R80" s="17">
        <v>0</v>
      </c>
      <c r="S80" s="17">
        <v>0</v>
      </c>
      <c r="T80" s="17">
        <f>Tabella1[[#This Row],[INDENNIZZO ASS
PSR v3]]-Tabella1[[#This Row],[INDENNIZZO ASS
PSR v2]]</f>
        <v>0</v>
      </c>
      <c r="U80" s="18" t="s">
        <v>26</v>
      </c>
    </row>
    <row r="81" spans="1:21" s="2" customFormat="1" ht="48" x14ac:dyDescent="0.2">
      <c r="A81" s="13" t="s">
        <v>507</v>
      </c>
      <c r="B81" s="14" t="s">
        <v>49</v>
      </c>
      <c r="C81" s="14" t="s">
        <v>8</v>
      </c>
      <c r="D81" s="14" t="s">
        <v>25</v>
      </c>
      <c r="E81" s="15" t="s">
        <v>508</v>
      </c>
      <c r="F81" s="16">
        <v>35000</v>
      </c>
      <c r="G81" s="16">
        <v>70000</v>
      </c>
      <c r="H81" s="17">
        <f>Tabella1[[#This Row],[CONTRIBUTO CS
PSR v3]]-Tabella1[[#This Row],[CONTRIBUTO CS
PSR v2]]</f>
        <v>35000</v>
      </c>
      <c r="I81" s="17">
        <v>0</v>
      </c>
      <c r="J81" s="17">
        <v>0</v>
      </c>
      <c r="K81" s="17">
        <f>Tabella1[[#This Row],[DONAZIONE CS
PSR v3]]-Tabella1[[#This Row],[DONAZIONE CS
PSR v2]]</f>
        <v>0</v>
      </c>
      <c r="L81" s="17">
        <v>0</v>
      </c>
      <c r="M81" s="17">
        <v>0</v>
      </c>
      <c r="N81" s="17">
        <f>Tabella1[[#This Row],[ALTRI FIN.
PSR v3]]-Tabella1[[#This Row],[ALTRI FIN.
PSR v2]]</f>
        <v>0</v>
      </c>
      <c r="O81" s="17">
        <v>0</v>
      </c>
      <c r="P81" s="17">
        <v>0</v>
      </c>
      <c r="Q81" s="17">
        <f>Tabella1[[#This Row],[COFIN. RIS. PROP.
PSRv3]]-Tabella1[[#This Row],[COFIN. RIS. PROP.
PSRv2]]</f>
        <v>0</v>
      </c>
      <c r="R81" s="17">
        <v>0</v>
      </c>
      <c r="S81" s="17">
        <v>0</v>
      </c>
      <c r="T81" s="17">
        <f>Tabella1[[#This Row],[INDENNIZZO ASS
PSR v3]]-Tabella1[[#This Row],[INDENNIZZO ASS
PSR v2]]</f>
        <v>0</v>
      </c>
      <c r="U81" s="18" t="s">
        <v>26</v>
      </c>
    </row>
    <row r="82" spans="1:21" s="2" customFormat="1" ht="80" x14ac:dyDescent="0.2">
      <c r="A82" s="13" t="s">
        <v>651</v>
      </c>
      <c r="B82" s="14" t="s">
        <v>49</v>
      </c>
      <c r="C82" s="14" t="s">
        <v>8</v>
      </c>
      <c r="D82" s="14" t="s">
        <v>273</v>
      </c>
      <c r="E82" s="15" t="s">
        <v>652</v>
      </c>
      <c r="F82" s="16">
        <v>49200</v>
      </c>
      <c r="G82" s="16">
        <v>70000</v>
      </c>
      <c r="H82" s="17">
        <f>Tabella1[[#This Row],[CONTRIBUTO CS
PSR v3]]-Tabella1[[#This Row],[CONTRIBUTO CS
PSR v2]]</f>
        <v>20800</v>
      </c>
      <c r="I82" s="17">
        <v>0</v>
      </c>
      <c r="J82" s="17">
        <v>0</v>
      </c>
      <c r="K82" s="17">
        <f>Tabella1[[#This Row],[DONAZIONE CS
PSR v3]]-Tabella1[[#This Row],[DONAZIONE CS
PSR v2]]</f>
        <v>0</v>
      </c>
      <c r="L82" s="17">
        <v>0</v>
      </c>
      <c r="M82" s="17">
        <v>0</v>
      </c>
      <c r="N82" s="17">
        <f>Tabella1[[#This Row],[ALTRI FIN.
PSR v3]]-Tabella1[[#This Row],[ALTRI FIN.
PSR v2]]</f>
        <v>0</v>
      </c>
      <c r="O82" s="17">
        <v>0</v>
      </c>
      <c r="P82" s="17">
        <v>0</v>
      </c>
      <c r="Q82" s="17">
        <f>Tabella1[[#This Row],[COFIN. RIS. PROP.
PSRv3]]-Tabella1[[#This Row],[COFIN. RIS. PROP.
PSRv2]]</f>
        <v>0</v>
      </c>
      <c r="R82" s="17">
        <v>0</v>
      </c>
      <c r="S82" s="17">
        <v>0</v>
      </c>
      <c r="T82" s="17">
        <f>Tabella1[[#This Row],[INDENNIZZO ASS
PSR v3]]-Tabella1[[#This Row],[INDENNIZZO ASS
PSR v2]]</f>
        <v>0</v>
      </c>
      <c r="U82" s="18" t="s">
        <v>26</v>
      </c>
    </row>
    <row r="83" spans="1:21" s="2" customFormat="1" ht="64" x14ac:dyDescent="0.2">
      <c r="A83" s="13" t="s">
        <v>665</v>
      </c>
      <c r="B83" s="14" t="s">
        <v>49</v>
      </c>
      <c r="C83" s="14" t="s">
        <v>8</v>
      </c>
      <c r="D83" s="14" t="s">
        <v>103</v>
      </c>
      <c r="E83" s="15" t="s">
        <v>666</v>
      </c>
      <c r="F83" s="16">
        <v>0</v>
      </c>
      <c r="G83" s="16">
        <v>401000</v>
      </c>
      <c r="H83" s="17">
        <f>Tabella1[[#This Row],[CONTRIBUTO CS
PSR v3]]-Tabella1[[#This Row],[CONTRIBUTO CS
PSR v2]]</f>
        <v>401000</v>
      </c>
      <c r="I83" s="17">
        <v>49341.74</v>
      </c>
      <c r="J83" s="17">
        <v>0</v>
      </c>
      <c r="K83" s="17">
        <f>Tabella1[[#This Row],[DONAZIONE CS
PSR v3]]-Tabella1[[#This Row],[DONAZIONE CS
PSR v2]]</f>
        <v>-49341.74</v>
      </c>
      <c r="L83" s="17">
        <v>9658.26</v>
      </c>
      <c r="M83" s="17">
        <v>0</v>
      </c>
      <c r="N83" s="17">
        <f>Tabella1[[#This Row],[ALTRI FIN.
PSR v3]]-Tabella1[[#This Row],[ALTRI FIN.
PSR v2]]</f>
        <v>-9658.26</v>
      </c>
      <c r="O83" s="17">
        <v>0</v>
      </c>
      <c r="P83" s="17">
        <v>0</v>
      </c>
      <c r="Q83" s="17">
        <f>Tabella1[[#This Row],[COFIN. RIS. PROP.
PSRv3]]-Tabella1[[#This Row],[COFIN. RIS. PROP.
PSRv2]]</f>
        <v>0</v>
      </c>
      <c r="R83" s="17">
        <v>0</v>
      </c>
      <c r="S83" s="17">
        <v>0</v>
      </c>
      <c r="T83" s="17">
        <f>Tabella1[[#This Row],[INDENNIZZO ASS
PSR v3]]-Tabella1[[#This Row],[INDENNIZZO ASS
PSR v2]]</f>
        <v>0</v>
      </c>
      <c r="U83" s="18" t="s">
        <v>26</v>
      </c>
    </row>
    <row r="84" spans="1:21" s="2" customFormat="1" ht="208" x14ac:dyDescent="0.2">
      <c r="A84" s="22" t="s">
        <v>694</v>
      </c>
      <c r="B84" s="23" t="s">
        <v>49</v>
      </c>
      <c r="C84" s="23" t="s">
        <v>8</v>
      </c>
      <c r="D84" s="23" t="s">
        <v>51</v>
      </c>
      <c r="E84" s="21" t="s">
        <v>696</v>
      </c>
      <c r="F84" s="25">
        <v>0</v>
      </c>
      <c r="G84" s="25">
        <v>0</v>
      </c>
      <c r="H84" s="26">
        <f>Tabella1[[#This Row],[CONTRIBUTO CS
PSR v3]]-Tabella1[[#This Row],[CONTRIBUTO CS
PSR v2]]</f>
        <v>0</v>
      </c>
      <c r="I84" s="17">
        <v>220000</v>
      </c>
      <c r="J84" s="17">
        <v>220000</v>
      </c>
      <c r="K84" s="17">
        <f>Tabella1[[#This Row],[DONAZIONE CS
PSR v3]]-Tabella1[[#This Row],[DONAZIONE CS
PSR v2]]</f>
        <v>0</v>
      </c>
      <c r="L84" s="17">
        <v>600000</v>
      </c>
      <c r="M84" s="17">
        <v>300000</v>
      </c>
      <c r="N84" s="17">
        <f>Tabella1[[#This Row],[ALTRI FIN.
PSR v3]]-Tabella1[[#This Row],[ALTRI FIN.
PSR v2]]</f>
        <v>-300000</v>
      </c>
      <c r="O84" s="17">
        <v>26000</v>
      </c>
      <c r="P84" s="17">
        <v>13000</v>
      </c>
      <c r="Q84" s="17">
        <f>Tabella1[[#This Row],[COFIN. RIS. PROP.
PSRv3]]-Tabella1[[#This Row],[COFIN. RIS. PROP.
PSRv2]]</f>
        <v>-13000</v>
      </c>
      <c r="R84" s="17">
        <v>0</v>
      </c>
      <c r="S84" s="17">
        <v>0</v>
      </c>
      <c r="T84" s="17">
        <f>Tabella1[[#This Row],[INDENNIZZO ASS
PSR v3]]-Tabella1[[#This Row],[INDENNIZZO ASS
PSR v2]]</f>
        <v>0</v>
      </c>
      <c r="U84" s="24" t="s">
        <v>695</v>
      </c>
    </row>
    <row r="85" spans="1:21" s="2" customFormat="1" ht="96" x14ac:dyDescent="0.2">
      <c r="A85" s="13" t="s">
        <v>515</v>
      </c>
      <c r="B85" s="14" t="s">
        <v>15</v>
      </c>
      <c r="C85" s="14" t="s">
        <v>8</v>
      </c>
      <c r="D85" s="14" t="s">
        <v>516</v>
      </c>
      <c r="E85" s="15" t="s">
        <v>517</v>
      </c>
      <c r="F85" s="16">
        <v>950000</v>
      </c>
      <c r="G85" s="16">
        <v>985000</v>
      </c>
      <c r="H85" s="17">
        <f>Tabella1[[#This Row],[CONTRIBUTO CS
PSR v3]]-Tabella1[[#This Row],[CONTRIBUTO CS
PSR v2]]</f>
        <v>35000</v>
      </c>
      <c r="I85" s="17">
        <v>0</v>
      </c>
      <c r="J85" s="17">
        <v>0</v>
      </c>
      <c r="K85" s="17">
        <f>Tabella1[[#This Row],[DONAZIONE CS
PSR v3]]-Tabella1[[#This Row],[DONAZIONE CS
PSR v2]]</f>
        <v>0</v>
      </c>
      <c r="L85" s="17">
        <v>0</v>
      </c>
      <c r="M85" s="17">
        <v>25000</v>
      </c>
      <c r="N85" s="17">
        <f>Tabella1[[#This Row],[ALTRI FIN.
PSR v3]]-Tabella1[[#This Row],[ALTRI FIN.
PSR v2]]</f>
        <v>25000</v>
      </c>
      <c r="O85" s="17">
        <v>0</v>
      </c>
      <c r="P85" s="17">
        <v>0</v>
      </c>
      <c r="Q85" s="17">
        <f>Tabella1[[#This Row],[COFIN. RIS. PROP.
PSRv3]]-Tabella1[[#This Row],[COFIN. RIS. PROP.
PSRv2]]</f>
        <v>0</v>
      </c>
      <c r="R85" s="17">
        <v>0</v>
      </c>
      <c r="S85" s="17">
        <v>0</v>
      </c>
      <c r="T85" s="17">
        <f>Tabella1[[#This Row],[INDENNIZZO ASS
PSR v3]]-Tabella1[[#This Row],[INDENNIZZO ASS
PSR v2]]</f>
        <v>0</v>
      </c>
      <c r="U85" s="18" t="s">
        <v>26</v>
      </c>
    </row>
    <row r="86" spans="1:21" s="2" customFormat="1" ht="48" x14ac:dyDescent="0.2">
      <c r="A86" s="13" t="s">
        <v>518</v>
      </c>
      <c r="B86" s="14" t="s">
        <v>15</v>
      </c>
      <c r="C86" s="14" t="s">
        <v>8</v>
      </c>
      <c r="D86" s="14" t="s">
        <v>516</v>
      </c>
      <c r="E86" s="15" t="s">
        <v>519</v>
      </c>
      <c r="F86" s="16">
        <v>500000</v>
      </c>
      <c r="G86" s="16">
        <v>600000</v>
      </c>
      <c r="H86" s="17">
        <f>Tabella1[[#This Row],[CONTRIBUTO CS
PSR v3]]-Tabella1[[#This Row],[CONTRIBUTO CS
PSR v2]]</f>
        <v>100000</v>
      </c>
      <c r="I86" s="17">
        <v>0</v>
      </c>
      <c r="J86" s="17">
        <v>0</v>
      </c>
      <c r="K86" s="17">
        <f>Tabella1[[#This Row],[DONAZIONE CS
PSR v3]]-Tabella1[[#This Row],[DONAZIONE CS
PSR v2]]</f>
        <v>0</v>
      </c>
      <c r="L86" s="17">
        <v>0</v>
      </c>
      <c r="M86" s="17">
        <v>0</v>
      </c>
      <c r="N86" s="17">
        <f>Tabella1[[#This Row],[ALTRI FIN.
PSR v3]]-Tabella1[[#This Row],[ALTRI FIN.
PSR v2]]</f>
        <v>0</v>
      </c>
      <c r="O86" s="17">
        <v>0</v>
      </c>
      <c r="P86" s="17">
        <v>0</v>
      </c>
      <c r="Q86" s="17">
        <f>Tabella1[[#This Row],[COFIN. RIS. PROP.
PSRv3]]-Tabella1[[#This Row],[COFIN. RIS. PROP.
PSRv2]]</f>
        <v>0</v>
      </c>
      <c r="R86" s="17">
        <v>0</v>
      </c>
      <c r="S86" s="17">
        <v>0</v>
      </c>
      <c r="T86" s="17">
        <f>Tabella1[[#This Row],[INDENNIZZO ASS
PSR v3]]-Tabella1[[#This Row],[INDENNIZZO ASS
PSR v2]]</f>
        <v>0</v>
      </c>
      <c r="U86" s="18" t="s">
        <v>26</v>
      </c>
    </row>
    <row r="87" spans="1:21" s="2" customFormat="1" ht="48" x14ac:dyDescent="0.2">
      <c r="A87" s="13" t="s">
        <v>520</v>
      </c>
      <c r="B87" s="14" t="s">
        <v>15</v>
      </c>
      <c r="C87" s="14" t="s">
        <v>8</v>
      </c>
      <c r="D87" s="14" t="s">
        <v>521</v>
      </c>
      <c r="E87" s="15" t="s">
        <v>522</v>
      </c>
      <c r="F87" s="16">
        <v>500000</v>
      </c>
      <c r="G87" s="16">
        <v>600000</v>
      </c>
      <c r="H87" s="17">
        <f>Tabella1[[#This Row],[CONTRIBUTO CS
PSR v3]]-Tabella1[[#This Row],[CONTRIBUTO CS
PSR v2]]</f>
        <v>100000</v>
      </c>
      <c r="I87" s="17">
        <v>0</v>
      </c>
      <c r="J87" s="17">
        <v>0</v>
      </c>
      <c r="K87" s="17">
        <f>Tabella1[[#This Row],[DONAZIONE CS
PSR v3]]-Tabella1[[#This Row],[DONAZIONE CS
PSR v2]]</f>
        <v>0</v>
      </c>
      <c r="L87" s="17">
        <v>0</v>
      </c>
      <c r="M87" s="17">
        <v>0</v>
      </c>
      <c r="N87" s="17">
        <f>Tabella1[[#This Row],[ALTRI FIN.
PSR v3]]-Tabella1[[#This Row],[ALTRI FIN.
PSR v2]]</f>
        <v>0</v>
      </c>
      <c r="O87" s="17">
        <v>0</v>
      </c>
      <c r="P87" s="17">
        <v>0</v>
      </c>
      <c r="Q87" s="17">
        <f>Tabella1[[#This Row],[COFIN. RIS. PROP.
PSRv3]]-Tabella1[[#This Row],[COFIN. RIS. PROP.
PSRv2]]</f>
        <v>0</v>
      </c>
      <c r="R87" s="17">
        <v>0</v>
      </c>
      <c r="S87" s="17">
        <v>0</v>
      </c>
      <c r="T87" s="17">
        <f>Tabella1[[#This Row],[INDENNIZZO ASS
PSR v3]]-Tabella1[[#This Row],[INDENNIZZO ASS
PSR v2]]</f>
        <v>0</v>
      </c>
      <c r="U87" s="18" t="s">
        <v>26</v>
      </c>
    </row>
    <row r="88" spans="1:21" s="2" customFormat="1" ht="32" x14ac:dyDescent="0.2">
      <c r="A88" s="13" t="s">
        <v>523</v>
      </c>
      <c r="B88" s="14" t="s">
        <v>15</v>
      </c>
      <c r="C88" s="14" t="s">
        <v>8</v>
      </c>
      <c r="D88" s="14" t="s">
        <v>17</v>
      </c>
      <c r="E88" s="15" t="s">
        <v>524</v>
      </c>
      <c r="F88" s="16">
        <v>400000</v>
      </c>
      <c r="G88" s="16">
        <v>410000</v>
      </c>
      <c r="H88" s="17">
        <f>Tabella1[[#This Row],[CONTRIBUTO CS
PSR v3]]-Tabella1[[#This Row],[CONTRIBUTO CS
PSR v2]]</f>
        <v>10000</v>
      </c>
      <c r="I88" s="17">
        <v>0</v>
      </c>
      <c r="J88" s="17">
        <v>0</v>
      </c>
      <c r="K88" s="17">
        <f>Tabella1[[#This Row],[DONAZIONE CS
PSR v3]]-Tabella1[[#This Row],[DONAZIONE CS
PSR v2]]</f>
        <v>0</v>
      </c>
      <c r="L88" s="17">
        <v>0</v>
      </c>
      <c r="M88" s="17">
        <v>0</v>
      </c>
      <c r="N88" s="17">
        <f>Tabella1[[#This Row],[ALTRI FIN.
PSR v3]]-Tabella1[[#This Row],[ALTRI FIN.
PSR v2]]</f>
        <v>0</v>
      </c>
      <c r="O88" s="17">
        <v>0</v>
      </c>
      <c r="P88" s="17">
        <v>0</v>
      </c>
      <c r="Q88" s="17">
        <f>Tabella1[[#This Row],[COFIN. RIS. PROP.
PSRv3]]-Tabella1[[#This Row],[COFIN. RIS. PROP.
PSRv2]]</f>
        <v>0</v>
      </c>
      <c r="R88" s="17">
        <v>0</v>
      </c>
      <c r="S88" s="17">
        <v>0</v>
      </c>
      <c r="T88" s="17">
        <f>Tabella1[[#This Row],[INDENNIZZO ASS
PSR v3]]-Tabella1[[#This Row],[INDENNIZZO ASS
PSR v2]]</f>
        <v>0</v>
      </c>
      <c r="U88" s="18" t="s">
        <v>26</v>
      </c>
    </row>
    <row r="89" spans="1:21" s="2" customFormat="1" ht="112" x14ac:dyDescent="0.2">
      <c r="A89" s="13" t="s">
        <v>525</v>
      </c>
      <c r="B89" s="14" t="s">
        <v>16</v>
      </c>
      <c r="C89" s="14" t="s">
        <v>8</v>
      </c>
      <c r="D89" s="14" t="s">
        <v>261</v>
      </c>
      <c r="E89" s="15" t="s">
        <v>526</v>
      </c>
      <c r="F89" s="16">
        <v>350000</v>
      </c>
      <c r="G89" s="16">
        <v>450000</v>
      </c>
      <c r="H89" s="17">
        <f>Tabella1[[#This Row],[CONTRIBUTO CS
PSR v3]]-Tabella1[[#This Row],[CONTRIBUTO CS
PSR v2]]</f>
        <v>100000</v>
      </c>
      <c r="I89" s="17">
        <v>0</v>
      </c>
      <c r="J89" s="17">
        <v>0</v>
      </c>
      <c r="K89" s="17">
        <f>Tabella1[[#This Row],[DONAZIONE CS
PSR v3]]-Tabella1[[#This Row],[DONAZIONE CS
PSR v2]]</f>
        <v>0</v>
      </c>
      <c r="L89" s="17">
        <v>0</v>
      </c>
      <c r="M89" s="17">
        <v>0</v>
      </c>
      <c r="N89" s="17">
        <f>Tabella1[[#This Row],[ALTRI FIN.
PSR v3]]-Tabella1[[#This Row],[ALTRI FIN.
PSR v2]]</f>
        <v>0</v>
      </c>
      <c r="O89" s="17">
        <v>0</v>
      </c>
      <c r="P89" s="17">
        <v>0</v>
      </c>
      <c r="Q89" s="17">
        <f>Tabella1[[#This Row],[COFIN. RIS. PROP.
PSRv3]]-Tabella1[[#This Row],[COFIN. RIS. PROP.
PSRv2]]</f>
        <v>0</v>
      </c>
      <c r="R89" s="17">
        <v>0</v>
      </c>
      <c r="S89" s="17">
        <v>0</v>
      </c>
      <c r="T89" s="17">
        <f>Tabella1[[#This Row],[INDENNIZZO ASS
PSR v3]]-Tabella1[[#This Row],[INDENNIZZO ASS
PSR v2]]</f>
        <v>0</v>
      </c>
      <c r="U89" s="18" t="s">
        <v>26</v>
      </c>
    </row>
    <row r="90" spans="1:21" s="2" customFormat="1" ht="80" x14ac:dyDescent="0.2">
      <c r="A90" s="13" t="s">
        <v>32</v>
      </c>
      <c r="B90" s="14" t="s">
        <v>16</v>
      </c>
      <c r="C90" s="14" t="s">
        <v>8</v>
      </c>
      <c r="D90" s="14" t="s">
        <v>17</v>
      </c>
      <c r="E90" s="15" t="s">
        <v>18</v>
      </c>
      <c r="F90" s="16">
        <v>2609018.64</v>
      </c>
      <c r="G90" s="16">
        <v>3044018.64</v>
      </c>
      <c r="H90" s="17">
        <f>Tabella1[[#This Row],[CONTRIBUTO CS
PSR v3]]-Tabella1[[#This Row],[CONTRIBUTO CS
PSR v2]]</f>
        <v>435000</v>
      </c>
      <c r="I90" s="17">
        <v>0</v>
      </c>
      <c r="J90" s="17">
        <v>0</v>
      </c>
      <c r="K90" s="17">
        <f>Tabella1[[#This Row],[DONAZIONE CS
PSR v3]]-Tabella1[[#This Row],[DONAZIONE CS
PSR v2]]</f>
        <v>0</v>
      </c>
      <c r="L90" s="17">
        <v>0</v>
      </c>
      <c r="M90" s="17">
        <v>0</v>
      </c>
      <c r="N90" s="17">
        <f>Tabella1[[#This Row],[ALTRI FIN.
PSR v3]]-Tabella1[[#This Row],[ALTRI FIN.
PSR v2]]</f>
        <v>0</v>
      </c>
      <c r="O90" s="17">
        <v>0</v>
      </c>
      <c r="P90" s="17">
        <v>0</v>
      </c>
      <c r="Q90" s="17">
        <f>Tabella1[[#This Row],[COFIN. RIS. PROP.
PSRv3]]-Tabella1[[#This Row],[COFIN. RIS. PROP.
PSRv2]]</f>
        <v>0</v>
      </c>
      <c r="R90" s="17">
        <v>0</v>
      </c>
      <c r="S90" s="17">
        <v>0</v>
      </c>
      <c r="T90" s="17">
        <f>Tabella1[[#This Row],[INDENNIZZO ASS
PSR v3]]-Tabella1[[#This Row],[INDENNIZZO ASS
PSR v2]]</f>
        <v>0</v>
      </c>
      <c r="U90" s="18" t="s">
        <v>26</v>
      </c>
    </row>
    <row r="91" spans="1:21" s="2" customFormat="1" ht="80" x14ac:dyDescent="0.2">
      <c r="A91" s="13" t="s">
        <v>33</v>
      </c>
      <c r="B91" s="14" t="s">
        <v>16</v>
      </c>
      <c r="C91" s="14" t="s">
        <v>8</v>
      </c>
      <c r="D91" s="14" t="s">
        <v>17</v>
      </c>
      <c r="E91" s="15" t="s">
        <v>18</v>
      </c>
      <c r="F91" s="16">
        <v>1370612.14</v>
      </c>
      <c r="G91" s="16">
        <v>1621776.34</v>
      </c>
      <c r="H91" s="17">
        <f>Tabella1[[#This Row],[CONTRIBUTO CS
PSR v3]]-Tabella1[[#This Row],[CONTRIBUTO CS
PSR v2]]</f>
        <v>251164.20000000019</v>
      </c>
      <c r="I91" s="17">
        <v>0</v>
      </c>
      <c r="J91" s="17">
        <v>0</v>
      </c>
      <c r="K91" s="17">
        <f>Tabella1[[#This Row],[DONAZIONE CS
PSR v3]]-Tabella1[[#This Row],[DONAZIONE CS
PSR v2]]</f>
        <v>0</v>
      </c>
      <c r="L91" s="17">
        <v>0</v>
      </c>
      <c r="M91" s="17">
        <v>0</v>
      </c>
      <c r="N91" s="17">
        <f>Tabella1[[#This Row],[ALTRI FIN.
PSR v3]]-Tabella1[[#This Row],[ALTRI FIN.
PSR v2]]</f>
        <v>0</v>
      </c>
      <c r="O91" s="17">
        <v>0</v>
      </c>
      <c r="P91" s="17">
        <v>0</v>
      </c>
      <c r="Q91" s="17">
        <f>Tabella1[[#This Row],[COFIN. RIS. PROP.
PSRv3]]-Tabella1[[#This Row],[COFIN. RIS. PROP.
PSRv2]]</f>
        <v>0</v>
      </c>
      <c r="R91" s="17">
        <v>0</v>
      </c>
      <c r="S91" s="17">
        <v>0</v>
      </c>
      <c r="T91" s="17">
        <f>Tabella1[[#This Row],[INDENNIZZO ASS
PSR v3]]-Tabella1[[#This Row],[INDENNIZZO ASS
PSR v2]]</f>
        <v>0</v>
      </c>
      <c r="U91" s="18" t="s">
        <v>26</v>
      </c>
    </row>
    <row r="92" spans="1:21" s="2" customFormat="1" ht="80" x14ac:dyDescent="0.2">
      <c r="A92" s="13" t="s">
        <v>34</v>
      </c>
      <c r="B92" s="14" t="s">
        <v>16</v>
      </c>
      <c r="C92" s="14" t="s">
        <v>8</v>
      </c>
      <c r="D92" s="14" t="s">
        <v>17</v>
      </c>
      <c r="E92" s="15" t="s">
        <v>18</v>
      </c>
      <c r="F92" s="16">
        <v>2661031.14</v>
      </c>
      <c r="G92" s="16">
        <v>3034189.38</v>
      </c>
      <c r="H92" s="17">
        <f>Tabella1[[#This Row],[CONTRIBUTO CS
PSR v3]]-Tabella1[[#This Row],[CONTRIBUTO CS
PSR v2]]</f>
        <v>373158.23999999976</v>
      </c>
      <c r="I92" s="17">
        <v>0</v>
      </c>
      <c r="J92" s="17">
        <v>0</v>
      </c>
      <c r="K92" s="17">
        <f>Tabella1[[#This Row],[DONAZIONE CS
PSR v3]]-Tabella1[[#This Row],[DONAZIONE CS
PSR v2]]</f>
        <v>0</v>
      </c>
      <c r="L92" s="17">
        <v>0</v>
      </c>
      <c r="M92" s="17">
        <v>0</v>
      </c>
      <c r="N92" s="17">
        <f>Tabella1[[#This Row],[ALTRI FIN.
PSR v3]]-Tabella1[[#This Row],[ALTRI FIN.
PSR v2]]</f>
        <v>0</v>
      </c>
      <c r="O92" s="17">
        <v>0</v>
      </c>
      <c r="P92" s="17">
        <v>0</v>
      </c>
      <c r="Q92" s="17">
        <f>Tabella1[[#This Row],[COFIN. RIS. PROP.
PSRv3]]-Tabella1[[#This Row],[COFIN. RIS. PROP.
PSRv2]]</f>
        <v>0</v>
      </c>
      <c r="R92" s="17">
        <v>0</v>
      </c>
      <c r="S92" s="17">
        <v>0</v>
      </c>
      <c r="T92" s="17">
        <f>Tabella1[[#This Row],[INDENNIZZO ASS
PSR v3]]-Tabella1[[#This Row],[INDENNIZZO ASS
PSR v2]]</f>
        <v>0</v>
      </c>
      <c r="U92" s="18" t="s">
        <v>26</v>
      </c>
    </row>
    <row r="93" spans="1:21" s="2" customFormat="1" ht="80" x14ac:dyDescent="0.2">
      <c r="A93" s="13" t="s">
        <v>35</v>
      </c>
      <c r="B93" s="14" t="s">
        <v>16</v>
      </c>
      <c r="C93" s="14" t="s">
        <v>8</v>
      </c>
      <c r="D93" s="14" t="s">
        <v>17</v>
      </c>
      <c r="E93" s="15" t="s">
        <v>18</v>
      </c>
      <c r="F93" s="16">
        <v>556349.89</v>
      </c>
      <c r="G93" s="16">
        <v>600000</v>
      </c>
      <c r="H93" s="17">
        <f>Tabella1[[#This Row],[CONTRIBUTO CS
PSR v3]]-Tabella1[[#This Row],[CONTRIBUTO CS
PSR v2]]</f>
        <v>43650.109999999986</v>
      </c>
      <c r="I93" s="17">
        <v>0</v>
      </c>
      <c r="J93" s="17">
        <v>0</v>
      </c>
      <c r="K93" s="17">
        <f>Tabella1[[#This Row],[DONAZIONE CS
PSR v3]]-Tabella1[[#This Row],[DONAZIONE CS
PSR v2]]</f>
        <v>0</v>
      </c>
      <c r="L93" s="17">
        <v>0</v>
      </c>
      <c r="M93" s="17">
        <v>0</v>
      </c>
      <c r="N93" s="17">
        <f>Tabella1[[#This Row],[ALTRI FIN.
PSR v3]]-Tabella1[[#This Row],[ALTRI FIN.
PSR v2]]</f>
        <v>0</v>
      </c>
      <c r="O93" s="17">
        <v>0</v>
      </c>
      <c r="P93" s="17">
        <v>0</v>
      </c>
      <c r="Q93" s="17">
        <f>Tabella1[[#This Row],[COFIN. RIS. PROP.
PSRv3]]-Tabella1[[#This Row],[COFIN. RIS. PROP.
PSRv2]]</f>
        <v>0</v>
      </c>
      <c r="R93" s="17">
        <v>0</v>
      </c>
      <c r="S93" s="17">
        <v>0</v>
      </c>
      <c r="T93" s="17">
        <f>Tabella1[[#This Row],[INDENNIZZO ASS
PSR v3]]-Tabella1[[#This Row],[INDENNIZZO ASS
PSR v2]]</f>
        <v>0</v>
      </c>
      <c r="U93" s="18" t="s">
        <v>26</v>
      </c>
    </row>
    <row r="94" spans="1:21" s="2" customFormat="1" ht="80" x14ac:dyDescent="0.2">
      <c r="A94" s="13" t="s">
        <v>36</v>
      </c>
      <c r="B94" s="14" t="s">
        <v>16</v>
      </c>
      <c r="C94" s="14" t="s">
        <v>8</v>
      </c>
      <c r="D94" s="14" t="s">
        <v>17</v>
      </c>
      <c r="E94" s="15" t="s">
        <v>18</v>
      </c>
      <c r="F94" s="16">
        <v>3127159.64</v>
      </c>
      <c r="G94" s="16">
        <v>3435732.8</v>
      </c>
      <c r="H94" s="17">
        <f>Tabella1[[#This Row],[CONTRIBUTO CS
PSR v3]]-Tabella1[[#This Row],[CONTRIBUTO CS
PSR v2]]</f>
        <v>308573.15999999968</v>
      </c>
      <c r="I94" s="17">
        <v>0</v>
      </c>
      <c r="J94" s="17">
        <v>0</v>
      </c>
      <c r="K94" s="17">
        <f>Tabella1[[#This Row],[DONAZIONE CS
PSR v3]]-Tabella1[[#This Row],[DONAZIONE CS
PSR v2]]</f>
        <v>0</v>
      </c>
      <c r="L94" s="17">
        <v>0</v>
      </c>
      <c r="M94" s="17">
        <v>0</v>
      </c>
      <c r="N94" s="17">
        <f>Tabella1[[#This Row],[ALTRI FIN.
PSR v3]]-Tabella1[[#This Row],[ALTRI FIN.
PSR v2]]</f>
        <v>0</v>
      </c>
      <c r="O94" s="17">
        <v>0</v>
      </c>
      <c r="P94" s="17">
        <v>0</v>
      </c>
      <c r="Q94" s="17">
        <f>Tabella1[[#This Row],[COFIN. RIS. PROP.
PSRv3]]-Tabella1[[#This Row],[COFIN. RIS. PROP.
PSRv2]]</f>
        <v>0</v>
      </c>
      <c r="R94" s="17">
        <v>0</v>
      </c>
      <c r="S94" s="17">
        <v>0</v>
      </c>
      <c r="T94" s="17">
        <f>Tabella1[[#This Row],[INDENNIZZO ASS
PSR v3]]-Tabella1[[#This Row],[INDENNIZZO ASS
PSR v2]]</f>
        <v>0</v>
      </c>
      <c r="U94" s="18" t="s">
        <v>26</v>
      </c>
    </row>
    <row r="95" spans="1:21" s="2" customFormat="1" ht="80" x14ac:dyDescent="0.2">
      <c r="A95" s="13" t="s">
        <v>37</v>
      </c>
      <c r="B95" s="14" t="s">
        <v>16</v>
      </c>
      <c r="C95" s="14" t="s">
        <v>8</v>
      </c>
      <c r="D95" s="14" t="s">
        <v>17</v>
      </c>
      <c r="E95" s="15" t="s">
        <v>18</v>
      </c>
      <c r="F95" s="16">
        <v>1441671.14</v>
      </c>
      <c r="G95" s="16">
        <v>1728715.94</v>
      </c>
      <c r="H95" s="17">
        <f>Tabella1[[#This Row],[CONTRIBUTO CS
PSR v3]]-Tabella1[[#This Row],[CONTRIBUTO CS
PSR v2]]</f>
        <v>287044.80000000005</v>
      </c>
      <c r="I95" s="17">
        <v>0</v>
      </c>
      <c r="J95" s="17">
        <v>0</v>
      </c>
      <c r="K95" s="17">
        <f>Tabella1[[#This Row],[DONAZIONE CS
PSR v3]]-Tabella1[[#This Row],[DONAZIONE CS
PSR v2]]</f>
        <v>0</v>
      </c>
      <c r="L95" s="17">
        <v>0</v>
      </c>
      <c r="M95" s="17">
        <v>0</v>
      </c>
      <c r="N95" s="17">
        <f>Tabella1[[#This Row],[ALTRI FIN.
PSR v3]]-Tabella1[[#This Row],[ALTRI FIN.
PSR v2]]</f>
        <v>0</v>
      </c>
      <c r="O95" s="17">
        <v>0</v>
      </c>
      <c r="P95" s="17">
        <v>0</v>
      </c>
      <c r="Q95" s="17">
        <f>Tabella1[[#This Row],[COFIN. RIS. PROP.
PSRv3]]-Tabella1[[#This Row],[COFIN. RIS. PROP.
PSRv2]]</f>
        <v>0</v>
      </c>
      <c r="R95" s="17">
        <v>0</v>
      </c>
      <c r="S95" s="17">
        <v>0</v>
      </c>
      <c r="T95" s="17">
        <f>Tabella1[[#This Row],[INDENNIZZO ASS
PSR v3]]-Tabella1[[#This Row],[INDENNIZZO ASS
PSR v2]]</f>
        <v>0</v>
      </c>
      <c r="U95" s="18" t="s">
        <v>26</v>
      </c>
    </row>
    <row r="96" spans="1:21" s="2" customFormat="1" ht="48" x14ac:dyDescent="0.2">
      <c r="A96" s="13" t="s">
        <v>527</v>
      </c>
      <c r="B96" s="14" t="s">
        <v>16</v>
      </c>
      <c r="C96" s="14" t="s">
        <v>8</v>
      </c>
      <c r="D96" s="14" t="s">
        <v>350</v>
      </c>
      <c r="E96" s="15" t="s">
        <v>528</v>
      </c>
      <c r="F96" s="16">
        <v>300000</v>
      </c>
      <c r="G96" s="16">
        <v>750000</v>
      </c>
      <c r="H96" s="17">
        <f>Tabella1[[#This Row],[CONTRIBUTO CS
PSR v3]]-Tabella1[[#This Row],[CONTRIBUTO CS
PSR v2]]</f>
        <v>450000</v>
      </c>
      <c r="I96" s="17">
        <v>0</v>
      </c>
      <c r="J96" s="17">
        <v>0</v>
      </c>
      <c r="K96" s="17">
        <f>Tabella1[[#This Row],[DONAZIONE CS
PSR v3]]-Tabella1[[#This Row],[DONAZIONE CS
PSR v2]]</f>
        <v>0</v>
      </c>
      <c r="L96" s="17">
        <v>0</v>
      </c>
      <c r="M96" s="17">
        <v>0</v>
      </c>
      <c r="N96" s="17">
        <f>Tabella1[[#This Row],[ALTRI FIN.
PSR v3]]-Tabella1[[#This Row],[ALTRI FIN.
PSR v2]]</f>
        <v>0</v>
      </c>
      <c r="O96" s="17">
        <v>0</v>
      </c>
      <c r="P96" s="17">
        <v>0</v>
      </c>
      <c r="Q96" s="17">
        <f>Tabella1[[#This Row],[COFIN. RIS. PROP.
PSRv3]]-Tabella1[[#This Row],[COFIN. RIS. PROP.
PSRv2]]</f>
        <v>0</v>
      </c>
      <c r="R96" s="17">
        <v>0</v>
      </c>
      <c r="S96" s="17">
        <v>0</v>
      </c>
      <c r="T96" s="17">
        <f>Tabella1[[#This Row],[INDENNIZZO ASS
PSR v3]]-Tabella1[[#This Row],[INDENNIZZO ASS
PSR v2]]</f>
        <v>0</v>
      </c>
      <c r="U96" s="18" t="s">
        <v>26</v>
      </c>
    </row>
    <row r="97" spans="1:21" s="2" customFormat="1" ht="112" x14ac:dyDescent="0.2">
      <c r="A97" s="13" t="s">
        <v>529</v>
      </c>
      <c r="B97" s="14" t="s">
        <v>16</v>
      </c>
      <c r="C97" s="14" t="s">
        <v>8</v>
      </c>
      <c r="D97" s="14" t="s">
        <v>30</v>
      </c>
      <c r="E97" s="15" t="s">
        <v>530</v>
      </c>
      <c r="F97" s="16">
        <v>500000</v>
      </c>
      <c r="G97" s="16">
        <v>700000</v>
      </c>
      <c r="H97" s="17">
        <f>Tabella1[[#This Row],[CONTRIBUTO CS
PSR v3]]-Tabella1[[#This Row],[CONTRIBUTO CS
PSR v2]]</f>
        <v>200000</v>
      </c>
      <c r="I97" s="17">
        <v>0</v>
      </c>
      <c r="J97" s="17">
        <v>0</v>
      </c>
      <c r="K97" s="17">
        <f>Tabella1[[#This Row],[DONAZIONE CS
PSR v3]]-Tabella1[[#This Row],[DONAZIONE CS
PSR v2]]</f>
        <v>0</v>
      </c>
      <c r="L97" s="17">
        <v>0</v>
      </c>
      <c r="M97" s="17">
        <v>0</v>
      </c>
      <c r="N97" s="17">
        <f>Tabella1[[#This Row],[ALTRI FIN.
PSR v3]]-Tabella1[[#This Row],[ALTRI FIN.
PSR v2]]</f>
        <v>0</v>
      </c>
      <c r="O97" s="17">
        <v>0</v>
      </c>
      <c r="P97" s="17">
        <v>0</v>
      </c>
      <c r="Q97" s="17">
        <f>Tabella1[[#This Row],[COFIN. RIS. PROP.
PSRv3]]-Tabella1[[#This Row],[COFIN. RIS. PROP.
PSRv2]]</f>
        <v>0</v>
      </c>
      <c r="R97" s="17">
        <v>0</v>
      </c>
      <c r="S97" s="17">
        <v>0</v>
      </c>
      <c r="T97" s="17">
        <f>Tabella1[[#This Row],[INDENNIZZO ASS
PSR v3]]-Tabella1[[#This Row],[INDENNIZZO ASS
PSR v2]]</f>
        <v>0</v>
      </c>
      <c r="U97" s="18" t="s">
        <v>26</v>
      </c>
    </row>
    <row r="98" spans="1:21" s="2" customFormat="1" ht="48" x14ac:dyDescent="0.2">
      <c r="A98" s="13" t="s">
        <v>531</v>
      </c>
      <c r="B98" s="14" t="s">
        <v>16</v>
      </c>
      <c r="C98" s="14" t="s">
        <v>8</v>
      </c>
      <c r="D98" s="14" t="s">
        <v>484</v>
      </c>
      <c r="E98" s="15" t="s">
        <v>532</v>
      </c>
      <c r="F98" s="16">
        <v>2900000</v>
      </c>
      <c r="G98" s="16">
        <v>3550000</v>
      </c>
      <c r="H98" s="17">
        <f>Tabella1[[#This Row],[CONTRIBUTO CS
PSR v3]]-Tabella1[[#This Row],[CONTRIBUTO CS
PSR v2]]</f>
        <v>650000</v>
      </c>
      <c r="I98" s="17">
        <v>0</v>
      </c>
      <c r="J98" s="17">
        <v>0</v>
      </c>
      <c r="K98" s="17">
        <f>Tabella1[[#This Row],[DONAZIONE CS
PSR v3]]-Tabella1[[#This Row],[DONAZIONE CS
PSR v2]]</f>
        <v>0</v>
      </c>
      <c r="L98" s="17">
        <v>0</v>
      </c>
      <c r="M98" s="17">
        <v>0</v>
      </c>
      <c r="N98" s="17">
        <f>Tabella1[[#This Row],[ALTRI FIN.
PSR v3]]-Tabella1[[#This Row],[ALTRI FIN.
PSR v2]]</f>
        <v>0</v>
      </c>
      <c r="O98" s="17">
        <v>0</v>
      </c>
      <c r="P98" s="17">
        <v>0</v>
      </c>
      <c r="Q98" s="17">
        <f>Tabella1[[#This Row],[COFIN. RIS. PROP.
PSRv3]]-Tabella1[[#This Row],[COFIN. RIS. PROP.
PSRv2]]</f>
        <v>0</v>
      </c>
      <c r="R98" s="17">
        <v>0</v>
      </c>
      <c r="S98" s="17">
        <v>0</v>
      </c>
      <c r="T98" s="17">
        <f>Tabella1[[#This Row],[INDENNIZZO ASS
PSR v3]]-Tabella1[[#This Row],[INDENNIZZO ASS
PSR v2]]</f>
        <v>0</v>
      </c>
      <c r="U98" s="18" t="s">
        <v>26</v>
      </c>
    </row>
    <row r="99" spans="1:21" s="2" customFormat="1" ht="128" x14ac:dyDescent="0.2">
      <c r="A99" s="13" t="s">
        <v>533</v>
      </c>
      <c r="B99" s="14" t="s">
        <v>16</v>
      </c>
      <c r="C99" s="14" t="s">
        <v>8</v>
      </c>
      <c r="D99" s="14" t="s">
        <v>261</v>
      </c>
      <c r="E99" s="15" t="s">
        <v>534</v>
      </c>
      <c r="F99" s="16">
        <v>160000</v>
      </c>
      <c r="G99" s="16">
        <v>215000</v>
      </c>
      <c r="H99" s="17">
        <f>Tabella1[[#This Row],[CONTRIBUTO CS
PSR v3]]-Tabella1[[#This Row],[CONTRIBUTO CS
PSR v2]]</f>
        <v>55000</v>
      </c>
      <c r="I99" s="17">
        <v>0</v>
      </c>
      <c r="J99" s="17">
        <v>0</v>
      </c>
      <c r="K99" s="17">
        <f>Tabella1[[#This Row],[DONAZIONE CS
PSR v3]]-Tabella1[[#This Row],[DONAZIONE CS
PSR v2]]</f>
        <v>0</v>
      </c>
      <c r="L99" s="17">
        <v>0</v>
      </c>
      <c r="M99" s="17">
        <v>0</v>
      </c>
      <c r="N99" s="17">
        <f>Tabella1[[#This Row],[ALTRI FIN.
PSR v3]]-Tabella1[[#This Row],[ALTRI FIN.
PSR v2]]</f>
        <v>0</v>
      </c>
      <c r="O99" s="17">
        <v>0</v>
      </c>
      <c r="P99" s="17">
        <v>0</v>
      </c>
      <c r="Q99" s="17">
        <f>Tabella1[[#This Row],[COFIN. RIS. PROP.
PSRv3]]-Tabella1[[#This Row],[COFIN. RIS. PROP.
PSRv2]]</f>
        <v>0</v>
      </c>
      <c r="R99" s="17">
        <v>0</v>
      </c>
      <c r="S99" s="17">
        <v>0</v>
      </c>
      <c r="T99" s="17">
        <f>Tabella1[[#This Row],[INDENNIZZO ASS
PSR v3]]-Tabella1[[#This Row],[INDENNIZZO ASS
PSR v2]]</f>
        <v>0</v>
      </c>
      <c r="U99" s="18" t="s">
        <v>26</v>
      </c>
    </row>
    <row r="100" spans="1:21" s="2" customFormat="1" ht="112" x14ac:dyDescent="0.2">
      <c r="A100" s="13" t="s">
        <v>535</v>
      </c>
      <c r="B100" s="14" t="s">
        <v>16</v>
      </c>
      <c r="C100" s="14" t="s">
        <v>8</v>
      </c>
      <c r="D100" s="14" t="s">
        <v>261</v>
      </c>
      <c r="E100" s="15" t="s">
        <v>536</v>
      </c>
      <c r="F100" s="16">
        <v>380000</v>
      </c>
      <c r="G100" s="16">
        <v>550000</v>
      </c>
      <c r="H100" s="17">
        <f>Tabella1[[#This Row],[CONTRIBUTO CS
PSR v3]]-Tabella1[[#This Row],[CONTRIBUTO CS
PSR v2]]</f>
        <v>170000</v>
      </c>
      <c r="I100" s="17">
        <v>0</v>
      </c>
      <c r="J100" s="17">
        <v>0</v>
      </c>
      <c r="K100" s="17">
        <f>Tabella1[[#This Row],[DONAZIONE CS
PSR v3]]-Tabella1[[#This Row],[DONAZIONE CS
PSR v2]]</f>
        <v>0</v>
      </c>
      <c r="L100" s="17">
        <v>0</v>
      </c>
      <c r="M100" s="17">
        <v>0</v>
      </c>
      <c r="N100" s="17">
        <f>Tabella1[[#This Row],[ALTRI FIN.
PSR v3]]-Tabella1[[#This Row],[ALTRI FIN.
PSR v2]]</f>
        <v>0</v>
      </c>
      <c r="O100" s="17">
        <v>0</v>
      </c>
      <c r="P100" s="17">
        <v>0</v>
      </c>
      <c r="Q100" s="17">
        <f>Tabella1[[#This Row],[COFIN. RIS. PROP.
PSRv3]]-Tabella1[[#This Row],[COFIN. RIS. PROP.
PSRv2]]</f>
        <v>0</v>
      </c>
      <c r="R100" s="17">
        <v>0</v>
      </c>
      <c r="S100" s="17">
        <v>0</v>
      </c>
      <c r="T100" s="17">
        <f>Tabella1[[#This Row],[INDENNIZZO ASS
PSR v3]]-Tabella1[[#This Row],[INDENNIZZO ASS
PSR v2]]</f>
        <v>0</v>
      </c>
      <c r="U100" s="18" t="s">
        <v>26</v>
      </c>
    </row>
    <row r="101" spans="1:21" s="2" customFormat="1" ht="80" x14ac:dyDescent="0.2">
      <c r="A101" s="13" t="s">
        <v>537</v>
      </c>
      <c r="B101" s="14" t="s">
        <v>16</v>
      </c>
      <c r="C101" s="14" t="s">
        <v>8</v>
      </c>
      <c r="D101" s="14" t="s">
        <v>261</v>
      </c>
      <c r="E101" s="15" t="s">
        <v>538</v>
      </c>
      <c r="F101" s="16">
        <v>250000</v>
      </c>
      <c r="G101" s="16">
        <v>330000</v>
      </c>
      <c r="H101" s="17">
        <f>Tabella1[[#This Row],[CONTRIBUTO CS
PSR v3]]-Tabella1[[#This Row],[CONTRIBUTO CS
PSR v2]]</f>
        <v>80000</v>
      </c>
      <c r="I101" s="17">
        <v>0</v>
      </c>
      <c r="J101" s="17">
        <v>0</v>
      </c>
      <c r="K101" s="17">
        <f>Tabella1[[#This Row],[DONAZIONE CS
PSR v3]]-Tabella1[[#This Row],[DONAZIONE CS
PSR v2]]</f>
        <v>0</v>
      </c>
      <c r="L101" s="17">
        <v>0</v>
      </c>
      <c r="M101" s="17">
        <v>0</v>
      </c>
      <c r="N101" s="17">
        <f>Tabella1[[#This Row],[ALTRI FIN.
PSR v3]]-Tabella1[[#This Row],[ALTRI FIN.
PSR v2]]</f>
        <v>0</v>
      </c>
      <c r="O101" s="17">
        <v>0</v>
      </c>
      <c r="P101" s="17">
        <v>0</v>
      </c>
      <c r="Q101" s="17">
        <f>Tabella1[[#This Row],[COFIN. RIS. PROP.
PSRv3]]-Tabella1[[#This Row],[COFIN. RIS. PROP.
PSRv2]]</f>
        <v>0</v>
      </c>
      <c r="R101" s="17">
        <v>0</v>
      </c>
      <c r="S101" s="17">
        <v>0</v>
      </c>
      <c r="T101" s="17">
        <f>Tabella1[[#This Row],[INDENNIZZO ASS
PSR v3]]-Tabella1[[#This Row],[INDENNIZZO ASS
PSR v2]]</f>
        <v>0</v>
      </c>
      <c r="U101" s="18" t="s">
        <v>26</v>
      </c>
    </row>
    <row r="102" spans="1:21" s="2" customFormat="1" ht="48" x14ac:dyDescent="0.2">
      <c r="A102" s="13" t="s">
        <v>539</v>
      </c>
      <c r="B102" s="14" t="s">
        <v>16</v>
      </c>
      <c r="C102" s="14" t="s">
        <v>8</v>
      </c>
      <c r="D102" s="14" t="s">
        <v>484</v>
      </c>
      <c r="E102" s="15" t="s">
        <v>540</v>
      </c>
      <c r="F102" s="16">
        <v>3400000</v>
      </c>
      <c r="G102" s="16">
        <v>3700000</v>
      </c>
      <c r="H102" s="17">
        <f>Tabella1[[#This Row],[CONTRIBUTO CS
PSR v3]]-Tabella1[[#This Row],[CONTRIBUTO CS
PSR v2]]</f>
        <v>300000</v>
      </c>
      <c r="I102" s="17">
        <v>0</v>
      </c>
      <c r="J102" s="17">
        <v>0</v>
      </c>
      <c r="K102" s="17">
        <f>Tabella1[[#This Row],[DONAZIONE CS
PSR v3]]-Tabella1[[#This Row],[DONAZIONE CS
PSR v2]]</f>
        <v>0</v>
      </c>
      <c r="L102" s="17">
        <v>0</v>
      </c>
      <c r="M102" s="17">
        <v>0</v>
      </c>
      <c r="N102" s="17">
        <f>Tabella1[[#This Row],[ALTRI FIN.
PSR v3]]-Tabella1[[#This Row],[ALTRI FIN.
PSR v2]]</f>
        <v>0</v>
      </c>
      <c r="O102" s="17">
        <v>0</v>
      </c>
      <c r="P102" s="17">
        <v>0</v>
      </c>
      <c r="Q102" s="17">
        <f>Tabella1[[#This Row],[COFIN. RIS. PROP.
PSRv3]]-Tabella1[[#This Row],[COFIN. RIS. PROP.
PSRv2]]</f>
        <v>0</v>
      </c>
      <c r="R102" s="17">
        <v>0</v>
      </c>
      <c r="S102" s="17">
        <v>0</v>
      </c>
      <c r="T102" s="17">
        <f>Tabella1[[#This Row],[INDENNIZZO ASS
PSR v3]]-Tabella1[[#This Row],[INDENNIZZO ASS
PSR v2]]</f>
        <v>0</v>
      </c>
      <c r="U102" s="18" t="s">
        <v>26</v>
      </c>
    </row>
    <row r="103" spans="1:21" s="2" customFormat="1" ht="48" x14ac:dyDescent="0.2">
      <c r="A103" s="13" t="s">
        <v>541</v>
      </c>
      <c r="B103" s="14" t="s">
        <v>16</v>
      </c>
      <c r="C103" s="14" t="s">
        <v>8</v>
      </c>
      <c r="D103" s="14" t="s">
        <v>484</v>
      </c>
      <c r="E103" s="15" t="s">
        <v>542</v>
      </c>
      <c r="F103" s="16">
        <v>5200000</v>
      </c>
      <c r="G103" s="16">
        <v>6400000</v>
      </c>
      <c r="H103" s="17">
        <f>Tabella1[[#This Row],[CONTRIBUTO CS
PSR v3]]-Tabella1[[#This Row],[CONTRIBUTO CS
PSR v2]]</f>
        <v>1200000</v>
      </c>
      <c r="I103" s="17">
        <v>0</v>
      </c>
      <c r="J103" s="17">
        <v>0</v>
      </c>
      <c r="K103" s="17">
        <f>Tabella1[[#This Row],[DONAZIONE CS
PSR v3]]-Tabella1[[#This Row],[DONAZIONE CS
PSR v2]]</f>
        <v>0</v>
      </c>
      <c r="L103" s="17">
        <v>0</v>
      </c>
      <c r="M103" s="17">
        <v>0</v>
      </c>
      <c r="N103" s="17">
        <f>Tabella1[[#This Row],[ALTRI FIN.
PSR v3]]-Tabella1[[#This Row],[ALTRI FIN.
PSR v2]]</f>
        <v>0</v>
      </c>
      <c r="O103" s="17">
        <v>0</v>
      </c>
      <c r="P103" s="17">
        <v>0</v>
      </c>
      <c r="Q103" s="17">
        <f>Tabella1[[#This Row],[COFIN. RIS. PROP.
PSRv3]]-Tabella1[[#This Row],[COFIN. RIS. PROP.
PSRv2]]</f>
        <v>0</v>
      </c>
      <c r="R103" s="17">
        <v>0</v>
      </c>
      <c r="S103" s="17">
        <v>0</v>
      </c>
      <c r="T103" s="17">
        <f>Tabella1[[#This Row],[INDENNIZZO ASS
PSR v3]]-Tabella1[[#This Row],[INDENNIZZO ASS
PSR v2]]</f>
        <v>0</v>
      </c>
      <c r="U103" s="18" t="s">
        <v>26</v>
      </c>
    </row>
    <row r="104" spans="1:21" s="2" customFormat="1" ht="48" x14ac:dyDescent="0.2">
      <c r="A104" s="13" t="s">
        <v>543</v>
      </c>
      <c r="B104" s="14" t="s">
        <v>16</v>
      </c>
      <c r="C104" s="14" t="s">
        <v>8</v>
      </c>
      <c r="D104" s="14" t="s">
        <v>484</v>
      </c>
      <c r="E104" s="15" t="s">
        <v>544</v>
      </c>
      <c r="F104" s="16">
        <v>3100000</v>
      </c>
      <c r="G104" s="16">
        <v>3600000</v>
      </c>
      <c r="H104" s="17">
        <f>Tabella1[[#This Row],[CONTRIBUTO CS
PSR v3]]-Tabella1[[#This Row],[CONTRIBUTO CS
PSR v2]]</f>
        <v>500000</v>
      </c>
      <c r="I104" s="17">
        <v>0</v>
      </c>
      <c r="J104" s="17">
        <v>0</v>
      </c>
      <c r="K104" s="17">
        <f>Tabella1[[#This Row],[DONAZIONE CS
PSR v3]]-Tabella1[[#This Row],[DONAZIONE CS
PSR v2]]</f>
        <v>0</v>
      </c>
      <c r="L104" s="17">
        <v>0</v>
      </c>
      <c r="M104" s="17">
        <v>0</v>
      </c>
      <c r="N104" s="17">
        <f>Tabella1[[#This Row],[ALTRI FIN.
PSR v3]]-Tabella1[[#This Row],[ALTRI FIN.
PSR v2]]</f>
        <v>0</v>
      </c>
      <c r="O104" s="17">
        <v>0</v>
      </c>
      <c r="P104" s="17">
        <v>0</v>
      </c>
      <c r="Q104" s="17">
        <f>Tabella1[[#This Row],[COFIN. RIS. PROP.
PSRv3]]-Tabella1[[#This Row],[COFIN. RIS. PROP.
PSRv2]]</f>
        <v>0</v>
      </c>
      <c r="R104" s="17">
        <v>0</v>
      </c>
      <c r="S104" s="17">
        <v>0</v>
      </c>
      <c r="T104" s="17">
        <f>Tabella1[[#This Row],[INDENNIZZO ASS
PSR v3]]-Tabella1[[#This Row],[INDENNIZZO ASS
PSR v2]]</f>
        <v>0</v>
      </c>
      <c r="U104" s="18" t="s">
        <v>26</v>
      </c>
    </row>
    <row r="105" spans="1:21" s="2" customFormat="1" ht="48" x14ac:dyDescent="0.2">
      <c r="A105" s="13" t="s">
        <v>545</v>
      </c>
      <c r="B105" s="14" t="s">
        <v>16</v>
      </c>
      <c r="C105" s="14" t="s">
        <v>8</v>
      </c>
      <c r="D105" s="14" t="s">
        <v>546</v>
      </c>
      <c r="E105" s="15" t="s">
        <v>547</v>
      </c>
      <c r="F105" s="16">
        <v>300000</v>
      </c>
      <c r="G105" s="16">
        <v>700000</v>
      </c>
      <c r="H105" s="17">
        <f>Tabella1[[#This Row],[CONTRIBUTO CS
PSR v3]]-Tabella1[[#This Row],[CONTRIBUTO CS
PSR v2]]</f>
        <v>400000</v>
      </c>
      <c r="I105" s="17">
        <v>0</v>
      </c>
      <c r="J105" s="17">
        <v>0</v>
      </c>
      <c r="K105" s="17">
        <f>Tabella1[[#This Row],[DONAZIONE CS
PSR v3]]-Tabella1[[#This Row],[DONAZIONE CS
PSR v2]]</f>
        <v>0</v>
      </c>
      <c r="L105" s="17">
        <v>0</v>
      </c>
      <c r="M105" s="17">
        <v>0</v>
      </c>
      <c r="N105" s="17">
        <f>Tabella1[[#This Row],[ALTRI FIN.
PSR v3]]-Tabella1[[#This Row],[ALTRI FIN.
PSR v2]]</f>
        <v>0</v>
      </c>
      <c r="O105" s="17">
        <v>0</v>
      </c>
      <c r="P105" s="17">
        <v>0</v>
      </c>
      <c r="Q105" s="17">
        <f>Tabella1[[#This Row],[COFIN. RIS. PROP.
PSRv3]]-Tabella1[[#This Row],[COFIN. RIS. PROP.
PSRv2]]</f>
        <v>0</v>
      </c>
      <c r="R105" s="17">
        <v>0</v>
      </c>
      <c r="S105" s="17">
        <v>0</v>
      </c>
      <c r="T105" s="17">
        <f>Tabella1[[#This Row],[INDENNIZZO ASS
PSR v3]]-Tabella1[[#This Row],[INDENNIZZO ASS
PSR v2]]</f>
        <v>0</v>
      </c>
      <c r="U105" s="18" t="s">
        <v>26</v>
      </c>
    </row>
    <row r="106" spans="1:21" s="2" customFormat="1" ht="32" x14ac:dyDescent="0.2">
      <c r="A106" s="13" t="s">
        <v>548</v>
      </c>
      <c r="B106" s="14" t="s">
        <v>16</v>
      </c>
      <c r="C106" s="14" t="s">
        <v>8</v>
      </c>
      <c r="D106" s="14" t="s">
        <v>159</v>
      </c>
      <c r="E106" s="15" t="s">
        <v>549</v>
      </c>
      <c r="F106" s="16">
        <v>213000</v>
      </c>
      <c r="G106" s="16">
        <v>235000</v>
      </c>
      <c r="H106" s="17">
        <f>Tabella1[[#This Row],[CONTRIBUTO CS
PSR v3]]-Tabella1[[#This Row],[CONTRIBUTO CS
PSR v2]]</f>
        <v>22000</v>
      </c>
      <c r="I106" s="17">
        <v>0</v>
      </c>
      <c r="J106" s="17">
        <v>0</v>
      </c>
      <c r="K106" s="17">
        <f>Tabella1[[#This Row],[DONAZIONE CS
PSR v3]]-Tabella1[[#This Row],[DONAZIONE CS
PSR v2]]</f>
        <v>0</v>
      </c>
      <c r="L106" s="17">
        <v>0</v>
      </c>
      <c r="M106" s="17">
        <v>0</v>
      </c>
      <c r="N106" s="17">
        <f>Tabella1[[#This Row],[ALTRI FIN.
PSR v3]]-Tabella1[[#This Row],[ALTRI FIN.
PSR v2]]</f>
        <v>0</v>
      </c>
      <c r="O106" s="17">
        <v>0</v>
      </c>
      <c r="P106" s="17">
        <v>0</v>
      </c>
      <c r="Q106" s="17">
        <f>Tabella1[[#This Row],[COFIN. RIS. PROP.
PSRv3]]-Tabella1[[#This Row],[COFIN. RIS. PROP.
PSRv2]]</f>
        <v>0</v>
      </c>
      <c r="R106" s="17">
        <v>0</v>
      </c>
      <c r="S106" s="17">
        <v>0</v>
      </c>
      <c r="T106" s="17">
        <f>Tabella1[[#This Row],[INDENNIZZO ASS
PSR v3]]-Tabella1[[#This Row],[INDENNIZZO ASS
PSR v2]]</f>
        <v>0</v>
      </c>
      <c r="U106" s="18" t="s">
        <v>26</v>
      </c>
    </row>
    <row r="107" spans="1:21" s="2" customFormat="1" ht="48" x14ac:dyDescent="0.2">
      <c r="A107" s="13" t="s">
        <v>550</v>
      </c>
      <c r="B107" s="14" t="s">
        <v>16</v>
      </c>
      <c r="C107" s="14" t="s">
        <v>8</v>
      </c>
      <c r="D107" s="14" t="s">
        <v>551</v>
      </c>
      <c r="E107" s="15" t="s">
        <v>552</v>
      </c>
      <c r="F107" s="16">
        <v>300000</v>
      </c>
      <c r="G107" s="16">
        <v>500000</v>
      </c>
      <c r="H107" s="17">
        <f>Tabella1[[#This Row],[CONTRIBUTO CS
PSR v3]]-Tabella1[[#This Row],[CONTRIBUTO CS
PSR v2]]</f>
        <v>200000</v>
      </c>
      <c r="I107" s="17">
        <v>0</v>
      </c>
      <c r="J107" s="17">
        <v>0</v>
      </c>
      <c r="K107" s="17">
        <f>Tabella1[[#This Row],[DONAZIONE CS
PSR v3]]-Tabella1[[#This Row],[DONAZIONE CS
PSR v2]]</f>
        <v>0</v>
      </c>
      <c r="L107" s="17">
        <v>0</v>
      </c>
      <c r="M107" s="17">
        <v>0</v>
      </c>
      <c r="N107" s="17">
        <f>Tabella1[[#This Row],[ALTRI FIN.
PSR v3]]-Tabella1[[#This Row],[ALTRI FIN.
PSR v2]]</f>
        <v>0</v>
      </c>
      <c r="O107" s="17">
        <v>0</v>
      </c>
      <c r="P107" s="17">
        <v>0</v>
      </c>
      <c r="Q107" s="17">
        <f>Tabella1[[#This Row],[COFIN. RIS. PROP.
PSRv3]]-Tabella1[[#This Row],[COFIN. RIS. PROP.
PSRv2]]</f>
        <v>0</v>
      </c>
      <c r="R107" s="17">
        <v>0</v>
      </c>
      <c r="S107" s="17">
        <v>0</v>
      </c>
      <c r="T107" s="17">
        <f>Tabella1[[#This Row],[INDENNIZZO ASS
PSR v3]]-Tabella1[[#This Row],[INDENNIZZO ASS
PSR v2]]</f>
        <v>0</v>
      </c>
      <c r="U107" s="18" t="s">
        <v>26</v>
      </c>
    </row>
    <row r="108" spans="1:21" s="2" customFormat="1" ht="48" x14ac:dyDescent="0.2">
      <c r="A108" s="13" t="s">
        <v>553</v>
      </c>
      <c r="B108" s="14" t="s">
        <v>16</v>
      </c>
      <c r="C108" s="14" t="s">
        <v>8</v>
      </c>
      <c r="D108" s="14" t="s">
        <v>551</v>
      </c>
      <c r="E108" s="15" t="s">
        <v>554</v>
      </c>
      <c r="F108" s="16">
        <v>55000</v>
      </c>
      <c r="G108" s="16">
        <v>155000</v>
      </c>
      <c r="H108" s="17">
        <f>Tabella1[[#This Row],[CONTRIBUTO CS
PSR v3]]-Tabella1[[#This Row],[CONTRIBUTO CS
PSR v2]]</f>
        <v>100000</v>
      </c>
      <c r="I108" s="17">
        <v>0</v>
      </c>
      <c r="J108" s="17">
        <v>0</v>
      </c>
      <c r="K108" s="17">
        <f>Tabella1[[#This Row],[DONAZIONE CS
PSR v3]]-Tabella1[[#This Row],[DONAZIONE CS
PSR v2]]</f>
        <v>0</v>
      </c>
      <c r="L108" s="17">
        <v>0</v>
      </c>
      <c r="M108" s="17">
        <v>0</v>
      </c>
      <c r="N108" s="17">
        <f>Tabella1[[#This Row],[ALTRI FIN.
PSR v3]]-Tabella1[[#This Row],[ALTRI FIN.
PSR v2]]</f>
        <v>0</v>
      </c>
      <c r="O108" s="17">
        <v>0</v>
      </c>
      <c r="P108" s="17">
        <v>0</v>
      </c>
      <c r="Q108" s="17">
        <f>Tabella1[[#This Row],[COFIN. RIS. PROP.
PSRv3]]-Tabella1[[#This Row],[COFIN. RIS. PROP.
PSRv2]]</f>
        <v>0</v>
      </c>
      <c r="R108" s="17">
        <v>0</v>
      </c>
      <c r="S108" s="17">
        <v>0</v>
      </c>
      <c r="T108" s="17">
        <f>Tabella1[[#This Row],[INDENNIZZO ASS
PSR v3]]-Tabella1[[#This Row],[INDENNIZZO ASS
PSR v2]]</f>
        <v>0</v>
      </c>
      <c r="U108" s="18" t="s">
        <v>26</v>
      </c>
    </row>
    <row r="109" spans="1:21" s="2" customFormat="1" ht="48" x14ac:dyDescent="0.2">
      <c r="A109" s="13" t="s">
        <v>555</v>
      </c>
      <c r="B109" s="14" t="s">
        <v>16</v>
      </c>
      <c r="C109" s="14" t="s">
        <v>8</v>
      </c>
      <c r="D109" s="14" t="s">
        <v>556</v>
      </c>
      <c r="E109" s="15" t="s">
        <v>557</v>
      </c>
      <c r="F109" s="16">
        <v>300000</v>
      </c>
      <c r="G109" s="16">
        <v>250000</v>
      </c>
      <c r="H109" s="17">
        <f>Tabella1[[#This Row],[CONTRIBUTO CS
PSR v3]]-Tabella1[[#This Row],[CONTRIBUTO CS
PSR v2]]</f>
        <v>-50000</v>
      </c>
      <c r="I109" s="17">
        <v>0</v>
      </c>
      <c r="J109" s="17">
        <v>0</v>
      </c>
      <c r="K109" s="17">
        <f>Tabella1[[#This Row],[DONAZIONE CS
PSR v3]]-Tabella1[[#This Row],[DONAZIONE CS
PSR v2]]</f>
        <v>0</v>
      </c>
      <c r="L109" s="17">
        <v>0</v>
      </c>
      <c r="M109" s="17">
        <v>0</v>
      </c>
      <c r="N109" s="17">
        <f>Tabella1[[#This Row],[ALTRI FIN.
PSR v3]]-Tabella1[[#This Row],[ALTRI FIN.
PSR v2]]</f>
        <v>0</v>
      </c>
      <c r="O109" s="17">
        <v>0</v>
      </c>
      <c r="P109" s="17">
        <v>0</v>
      </c>
      <c r="Q109" s="17">
        <f>Tabella1[[#This Row],[COFIN. RIS. PROP.
PSRv3]]-Tabella1[[#This Row],[COFIN. RIS. PROP.
PSRv2]]</f>
        <v>0</v>
      </c>
      <c r="R109" s="17">
        <v>0</v>
      </c>
      <c r="S109" s="17">
        <v>0</v>
      </c>
      <c r="T109" s="17">
        <f>Tabella1[[#This Row],[INDENNIZZO ASS
PSR v3]]-Tabella1[[#This Row],[INDENNIZZO ASS
PSR v2]]</f>
        <v>0</v>
      </c>
      <c r="U109" s="18" t="s">
        <v>26</v>
      </c>
    </row>
    <row r="110" spans="1:21" s="2" customFormat="1" ht="64" x14ac:dyDescent="0.2">
      <c r="A110" s="13" t="s">
        <v>558</v>
      </c>
      <c r="B110" s="14" t="s">
        <v>16</v>
      </c>
      <c r="C110" s="14" t="s">
        <v>8</v>
      </c>
      <c r="D110" s="14" t="s">
        <v>556</v>
      </c>
      <c r="E110" s="15" t="s">
        <v>559</v>
      </c>
      <c r="F110" s="16">
        <v>370000</v>
      </c>
      <c r="G110" s="16">
        <v>420000</v>
      </c>
      <c r="H110" s="17">
        <f>Tabella1[[#This Row],[CONTRIBUTO CS
PSR v3]]-Tabella1[[#This Row],[CONTRIBUTO CS
PSR v2]]</f>
        <v>50000</v>
      </c>
      <c r="I110" s="17">
        <v>0</v>
      </c>
      <c r="J110" s="17">
        <v>0</v>
      </c>
      <c r="K110" s="17">
        <f>Tabella1[[#This Row],[DONAZIONE CS
PSR v3]]-Tabella1[[#This Row],[DONAZIONE CS
PSR v2]]</f>
        <v>0</v>
      </c>
      <c r="L110" s="17">
        <v>0</v>
      </c>
      <c r="M110" s="17">
        <v>0</v>
      </c>
      <c r="N110" s="17">
        <f>Tabella1[[#This Row],[ALTRI FIN.
PSR v3]]-Tabella1[[#This Row],[ALTRI FIN.
PSR v2]]</f>
        <v>0</v>
      </c>
      <c r="O110" s="17">
        <v>0</v>
      </c>
      <c r="P110" s="17">
        <v>0</v>
      </c>
      <c r="Q110" s="17">
        <f>Tabella1[[#This Row],[COFIN. RIS. PROP.
PSRv3]]-Tabella1[[#This Row],[COFIN. RIS. PROP.
PSRv2]]</f>
        <v>0</v>
      </c>
      <c r="R110" s="17">
        <v>0</v>
      </c>
      <c r="S110" s="17">
        <v>0</v>
      </c>
      <c r="T110" s="17">
        <f>Tabella1[[#This Row],[INDENNIZZO ASS
PSR v3]]-Tabella1[[#This Row],[INDENNIZZO ASS
PSR v2]]</f>
        <v>0</v>
      </c>
      <c r="U110" s="18" t="s">
        <v>26</v>
      </c>
    </row>
    <row r="111" spans="1:21" s="2" customFormat="1" ht="64" x14ac:dyDescent="0.2">
      <c r="A111" s="13" t="s">
        <v>560</v>
      </c>
      <c r="B111" s="14" t="s">
        <v>16</v>
      </c>
      <c r="C111" s="14" t="s">
        <v>8</v>
      </c>
      <c r="D111" s="14" t="s">
        <v>439</v>
      </c>
      <c r="E111" s="15" t="s">
        <v>561</v>
      </c>
      <c r="F111" s="16">
        <v>350000</v>
      </c>
      <c r="G111" s="16">
        <v>500000</v>
      </c>
      <c r="H111" s="17">
        <f>Tabella1[[#This Row],[CONTRIBUTO CS
PSR v3]]-Tabella1[[#This Row],[CONTRIBUTO CS
PSR v2]]</f>
        <v>150000</v>
      </c>
      <c r="I111" s="17">
        <v>0</v>
      </c>
      <c r="J111" s="17">
        <v>0</v>
      </c>
      <c r="K111" s="17">
        <f>Tabella1[[#This Row],[DONAZIONE CS
PSR v3]]-Tabella1[[#This Row],[DONAZIONE CS
PSR v2]]</f>
        <v>0</v>
      </c>
      <c r="L111" s="17">
        <v>0</v>
      </c>
      <c r="M111" s="17">
        <v>0</v>
      </c>
      <c r="N111" s="17">
        <f>Tabella1[[#This Row],[ALTRI FIN.
PSR v3]]-Tabella1[[#This Row],[ALTRI FIN.
PSR v2]]</f>
        <v>0</v>
      </c>
      <c r="O111" s="17">
        <v>0</v>
      </c>
      <c r="P111" s="17">
        <v>0</v>
      </c>
      <c r="Q111" s="17">
        <f>Tabella1[[#This Row],[COFIN. RIS. PROP.
PSRv3]]-Tabella1[[#This Row],[COFIN. RIS. PROP.
PSRv2]]</f>
        <v>0</v>
      </c>
      <c r="R111" s="17">
        <v>0</v>
      </c>
      <c r="S111" s="17">
        <v>0</v>
      </c>
      <c r="T111" s="17">
        <f>Tabella1[[#This Row],[INDENNIZZO ASS
PSR v3]]-Tabella1[[#This Row],[INDENNIZZO ASS
PSR v2]]</f>
        <v>0</v>
      </c>
      <c r="U111" s="18" t="s">
        <v>26</v>
      </c>
    </row>
    <row r="112" spans="1:21" s="2" customFormat="1" ht="64" x14ac:dyDescent="0.2">
      <c r="A112" s="13" t="s">
        <v>562</v>
      </c>
      <c r="B112" s="14" t="s">
        <v>16</v>
      </c>
      <c r="C112" s="14" t="s">
        <v>8</v>
      </c>
      <c r="D112" s="14" t="s">
        <v>439</v>
      </c>
      <c r="E112" s="15" t="s">
        <v>561</v>
      </c>
      <c r="F112" s="16">
        <v>250000</v>
      </c>
      <c r="G112" s="16">
        <v>400000</v>
      </c>
      <c r="H112" s="17">
        <f>Tabella1[[#This Row],[CONTRIBUTO CS
PSR v3]]-Tabella1[[#This Row],[CONTRIBUTO CS
PSR v2]]</f>
        <v>150000</v>
      </c>
      <c r="I112" s="17">
        <v>0</v>
      </c>
      <c r="J112" s="17">
        <v>0</v>
      </c>
      <c r="K112" s="17">
        <f>Tabella1[[#This Row],[DONAZIONE CS
PSR v3]]-Tabella1[[#This Row],[DONAZIONE CS
PSR v2]]</f>
        <v>0</v>
      </c>
      <c r="L112" s="17">
        <v>0</v>
      </c>
      <c r="M112" s="17">
        <v>0</v>
      </c>
      <c r="N112" s="17">
        <f>Tabella1[[#This Row],[ALTRI FIN.
PSR v3]]-Tabella1[[#This Row],[ALTRI FIN.
PSR v2]]</f>
        <v>0</v>
      </c>
      <c r="O112" s="17">
        <v>0</v>
      </c>
      <c r="P112" s="17">
        <v>0</v>
      </c>
      <c r="Q112" s="17">
        <f>Tabella1[[#This Row],[COFIN. RIS. PROP.
PSRv3]]-Tabella1[[#This Row],[COFIN. RIS. PROP.
PSRv2]]</f>
        <v>0</v>
      </c>
      <c r="R112" s="17">
        <v>0</v>
      </c>
      <c r="S112" s="17">
        <v>0</v>
      </c>
      <c r="T112" s="17">
        <f>Tabella1[[#This Row],[INDENNIZZO ASS
PSR v3]]-Tabella1[[#This Row],[INDENNIZZO ASS
PSR v2]]</f>
        <v>0</v>
      </c>
      <c r="U112" s="18" t="s">
        <v>26</v>
      </c>
    </row>
    <row r="113" spans="1:21" s="2" customFormat="1" ht="80" x14ac:dyDescent="0.2">
      <c r="A113" s="13" t="s">
        <v>563</v>
      </c>
      <c r="B113" s="14" t="s">
        <v>16</v>
      </c>
      <c r="C113" s="14" t="s">
        <v>8</v>
      </c>
      <c r="D113" s="14" t="s">
        <v>439</v>
      </c>
      <c r="E113" s="15" t="s">
        <v>564</v>
      </c>
      <c r="F113" s="16">
        <v>600000</v>
      </c>
      <c r="G113" s="16">
        <v>800000</v>
      </c>
      <c r="H113" s="17">
        <f>Tabella1[[#This Row],[CONTRIBUTO CS
PSR v3]]-Tabella1[[#This Row],[CONTRIBUTO CS
PSR v2]]</f>
        <v>200000</v>
      </c>
      <c r="I113" s="17">
        <v>0</v>
      </c>
      <c r="J113" s="17">
        <v>0</v>
      </c>
      <c r="K113" s="17">
        <f>Tabella1[[#This Row],[DONAZIONE CS
PSR v3]]-Tabella1[[#This Row],[DONAZIONE CS
PSR v2]]</f>
        <v>0</v>
      </c>
      <c r="L113" s="17">
        <v>0</v>
      </c>
      <c r="M113" s="17">
        <v>0</v>
      </c>
      <c r="N113" s="17">
        <f>Tabella1[[#This Row],[ALTRI FIN.
PSR v3]]-Tabella1[[#This Row],[ALTRI FIN.
PSR v2]]</f>
        <v>0</v>
      </c>
      <c r="O113" s="17">
        <v>0</v>
      </c>
      <c r="P113" s="17">
        <v>0</v>
      </c>
      <c r="Q113" s="17">
        <f>Tabella1[[#This Row],[COFIN. RIS. PROP.
PSRv3]]-Tabella1[[#This Row],[COFIN. RIS. PROP.
PSRv2]]</f>
        <v>0</v>
      </c>
      <c r="R113" s="17">
        <v>0</v>
      </c>
      <c r="S113" s="17">
        <v>0</v>
      </c>
      <c r="T113" s="17">
        <f>Tabella1[[#This Row],[INDENNIZZO ASS
PSR v3]]-Tabella1[[#This Row],[INDENNIZZO ASS
PSR v2]]</f>
        <v>0</v>
      </c>
      <c r="U113" s="18" t="s">
        <v>26</v>
      </c>
    </row>
    <row r="114" spans="1:21" s="2" customFormat="1" ht="64" x14ac:dyDescent="0.2">
      <c r="A114" s="13" t="s">
        <v>565</v>
      </c>
      <c r="B114" s="14" t="s">
        <v>16</v>
      </c>
      <c r="C114" s="14" t="s">
        <v>8</v>
      </c>
      <c r="D114" s="14" t="s">
        <v>439</v>
      </c>
      <c r="E114" s="15" t="s">
        <v>561</v>
      </c>
      <c r="F114" s="16">
        <v>500000</v>
      </c>
      <c r="G114" s="16">
        <v>600000</v>
      </c>
      <c r="H114" s="17">
        <f>Tabella1[[#This Row],[CONTRIBUTO CS
PSR v3]]-Tabella1[[#This Row],[CONTRIBUTO CS
PSR v2]]</f>
        <v>100000</v>
      </c>
      <c r="I114" s="17">
        <v>0</v>
      </c>
      <c r="J114" s="17">
        <v>0</v>
      </c>
      <c r="K114" s="17">
        <f>Tabella1[[#This Row],[DONAZIONE CS
PSR v3]]-Tabella1[[#This Row],[DONAZIONE CS
PSR v2]]</f>
        <v>0</v>
      </c>
      <c r="L114" s="17">
        <v>0</v>
      </c>
      <c r="M114" s="17">
        <v>0</v>
      </c>
      <c r="N114" s="17">
        <f>Tabella1[[#This Row],[ALTRI FIN.
PSR v3]]-Tabella1[[#This Row],[ALTRI FIN.
PSR v2]]</f>
        <v>0</v>
      </c>
      <c r="O114" s="17">
        <v>0</v>
      </c>
      <c r="P114" s="17">
        <v>0</v>
      </c>
      <c r="Q114" s="17">
        <f>Tabella1[[#This Row],[COFIN. RIS. PROP.
PSRv3]]-Tabella1[[#This Row],[COFIN. RIS. PROP.
PSRv2]]</f>
        <v>0</v>
      </c>
      <c r="R114" s="17">
        <v>0</v>
      </c>
      <c r="S114" s="17">
        <v>0</v>
      </c>
      <c r="T114" s="17">
        <f>Tabella1[[#This Row],[INDENNIZZO ASS
PSR v3]]-Tabella1[[#This Row],[INDENNIZZO ASS
PSR v2]]</f>
        <v>0</v>
      </c>
      <c r="U114" s="18" t="s">
        <v>26</v>
      </c>
    </row>
    <row r="115" spans="1:21" s="2" customFormat="1" ht="48" x14ac:dyDescent="0.2">
      <c r="A115" s="13" t="s">
        <v>566</v>
      </c>
      <c r="B115" s="14" t="s">
        <v>16</v>
      </c>
      <c r="C115" s="14" t="s">
        <v>8</v>
      </c>
      <c r="D115" s="14" t="s">
        <v>439</v>
      </c>
      <c r="E115" s="15" t="s">
        <v>567</v>
      </c>
      <c r="F115" s="16">
        <v>500000</v>
      </c>
      <c r="G115" s="16">
        <v>600000</v>
      </c>
      <c r="H115" s="17">
        <f>Tabella1[[#This Row],[CONTRIBUTO CS
PSR v3]]-Tabella1[[#This Row],[CONTRIBUTO CS
PSR v2]]</f>
        <v>100000</v>
      </c>
      <c r="I115" s="17">
        <v>0</v>
      </c>
      <c r="J115" s="17">
        <v>0</v>
      </c>
      <c r="K115" s="17">
        <f>Tabella1[[#This Row],[DONAZIONE CS
PSR v3]]-Tabella1[[#This Row],[DONAZIONE CS
PSR v2]]</f>
        <v>0</v>
      </c>
      <c r="L115" s="17">
        <v>0</v>
      </c>
      <c r="M115" s="17">
        <v>0</v>
      </c>
      <c r="N115" s="17">
        <f>Tabella1[[#This Row],[ALTRI FIN.
PSR v3]]-Tabella1[[#This Row],[ALTRI FIN.
PSR v2]]</f>
        <v>0</v>
      </c>
      <c r="O115" s="17">
        <v>0</v>
      </c>
      <c r="P115" s="17">
        <v>0</v>
      </c>
      <c r="Q115" s="17">
        <f>Tabella1[[#This Row],[COFIN. RIS. PROP.
PSRv3]]-Tabella1[[#This Row],[COFIN. RIS. PROP.
PSRv2]]</f>
        <v>0</v>
      </c>
      <c r="R115" s="17">
        <v>0</v>
      </c>
      <c r="S115" s="17">
        <v>0</v>
      </c>
      <c r="T115" s="17">
        <f>Tabella1[[#This Row],[INDENNIZZO ASS
PSR v3]]-Tabella1[[#This Row],[INDENNIZZO ASS
PSR v2]]</f>
        <v>0</v>
      </c>
      <c r="U115" s="18" t="s">
        <v>26</v>
      </c>
    </row>
    <row r="116" spans="1:21" s="2" customFormat="1" ht="48" x14ac:dyDescent="0.2">
      <c r="A116" s="13" t="s">
        <v>568</v>
      </c>
      <c r="B116" s="14" t="s">
        <v>16</v>
      </c>
      <c r="C116" s="14" t="s">
        <v>8</v>
      </c>
      <c r="D116" s="14" t="s">
        <v>439</v>
      </c>
      <c r="E116" s="15" t="s">
        <v>569</v>
      </c>
      <c r="F116" s="16">
        <v>350000</v>
      </c>
      <c r="G116" s="16">
        <v>450000</v>
      </c>
      <c r="H116" s="17">
        <f>Tabella1[[#This Row],[CONTRIBUTO CS
PSR v3]]-Tabella1[[#This Row],[CONTRIBUTO CS
PSR v2]]</f>
        <v>100000</v>
      </c>
      <c r="I116" s="17">
        <v>0</v>
      </c>
      <c r="J116" s="17">
        <v>0</v>
      </c>
      <c r="K116" s="17">
        <f>Tabella1[[#This Row],[DONAZIONE CS
PSR v3]]-Tabella1[[#This Row],[DONAZIONE CS
PSR v2]]</f>
        <v>0</v>
      </c>
      <c r="L116" s="17">
        <v>0</v>
      </c>
      <c r="M116" s="17">
        <v>0</v>
      </c>
      <c r="N116" s="17">
        <f>Tabella1[[#This Row],[ALTRI FIN.
PSR v3]]-Tabella1[[#This Row],[ALTRI FIN.
PSR v2]]</f>
        <v>0</v>
      </c>
      <c r="O116" s="17">
        <v>0</v>
      </c>
      <c r="P116" s="17">
        <v>0</v>
      </c>
      <c r="Q116" s="17">
        <f>Tabella1[[#This Row],[COFIN. RIS. PROP.
PSRv3]]-Tabella1[[#This Row],[COFIN. RIS. PROP.
PSRv2]]</f>
        <v>0</v>
      </c>
      <c r="R116" s="17">
        <v>0</v>
      </c>
      <c r="S116" s="17">
        <v>0</v>
      </c>
      <c r="T116" s="17">
        <f>Tabella1[[#This Row],[INDENNIZZO ASS
PSR v3]]-Tabella1[[#This Row],[INDENNIZZO ASS
PSR v2]]</f>
        <v>0</v>
      </c>
      <c r="U116" s="18" t="s">
        <v>26</v>
      </c>
    </row>
    <row r="117" spans="1:21" s="2" customFormat="1" ht="48" x14ac:dyDescent="0.2">
      <c r="A117" s="13" t="s">
        <v>570</v>
      </c>
      <c r="B117" s="14" t="s">
        <v>16</v>
      </c>
      <c r="C117" s="14" t="s">
        <v>8</v>
      </c>
      <c r="D117" s="14" t="s">
        <v>484</v>
      </c>
      <c r="E117" s="15" t="s">
        <v>571</v>
      </c>
      <c r="F117" s="16">
        <v>2700000</v>
      </c>
      <c r="G117" s="16">
        <v>2880000</v>
      </c>
      <c r="H117" s="17">
        <f>Tabella1[[#This Row],[CONTRIBUTO CS
PSR v3]]-Tabella1[[#This Row],[CONTRIBUTO CS
PSR v2]]</f>
        <v>180000</v>
      </c>
      <c r="I117" s="17">
        <v>0</v>
      </c>
      <c r="J117" s="17">
        <v>0</v>
      </c>
      <c r="K117" s="17">
        <f>Tabella1[[#This Row],[DONAZIONE CS
PSR v3]]-Tabella1[[#This Row],[DONAZIONE CS
PSR v2]]</f>
        <v>0</v>
      </c>
      <c r="L117" s="17">
        <v>0</v>
      </c>
      <c r="M117" s="17">
        <v>0</v>
      </c>
      <c r="N117" s="17">
        <f>Tabella1[[#This Row],[ALTRI FIN.
PSR v3]]-Tabella1[[#This Row],[ALTRI FIN.
PSR v2]]</f>
        <v>0</v>
      </c>
      <c r="O117" s="17">
        <v>0</v>
      </c>
      <c r="P117" s="17">
        <v>3000</v>
      </c>
      <c r="Q117" s="17">
        <f>Tabella1[[#This Row],[COFIN. RIS. PROP.
PSRv3]]-Tabella1[[#This Row],[COFIN. RIS. PROP.
PSRv2]]</f>
        <v>3000</v>
      </c>
      <c r="R117" s="17">
        <v>0</v>
      </c>
      <c r="S117" s="17">
        <v>0</v>
      </c>
      <c r="T117" s="17">
        <f>Tabella1[[#This Row],[INDENNIZZO ASS
PSR v3]]-Tabella1[[#This Row],[INDENNIZZO ASS
PSR v2]]</f>
        <v>0</v>
      </c>
      <c r="U117" s="18" t="s">
        <v>26</v>
      </c>
    </row>
    <row r="118" spans="1:21" s="2" customFormat="1" ht="64" x14ac:dyDescent="0.2">
      <c r="A118" s="13" t="s">
        <v>572</v>
      </c>
      <c r="B118" s="14" t="s">
        <v>16</v>
      </c>
      <c r="C118" s="14" t="s">
        <v>8</v>
      </c>
      <c r="D118" s="14" t="s">
        <v>206</v>
      </c>
      <c r="E118" s="15" t="s">
        <v>573</v>
      </c>
      <c r="F118" s="16">
        <v>500000</v>
      </c>
      <c r="G118" s="16">
        <v>680000</v>
      </c>
      <c r="H118" s="17">
        <f>Tabella1[[#This Row],[CONTRIBUTO CS
PSR v3]]-Tabella1[[#This Row],[CONTRIBUTO CS
PSR v2]]</f>
        <v>180000</v>
      </c>
      <c r="I118" s="17">
        <v>0</v>
      </c>
      <c r="J118" s="17">
        <v>0</v>
      </c>
      <c r="K118" s="17">
        <f>Tabella1[[#This Row],[DONAZIONE CS
PSR v3]]-Tabella1[[#This Row],[DONAZIONE CS
PSR v2]]</f>
        <v>0</v>
      </c>
      <c r="L118" s="17">
        <v>0</v>
      </c>
      <c r="M118" s="17">
        <v>0</v>
      </c>
      <c r="N118" s="17">
        <f>Tabella1[[#This Row],[ALTRI FIN.
PSR v3]]-Tabella1[[#This Row],[ALTRI FIN.
PSR v2]]</f>
        <v>0</v>
      </c>
      <c r="O118" s="17">
        <v>0</v>
      </c>
      <c r="P118" s="17">
        <v>3000</v>
      </c>
      <c r="Q118" s="17">
        <f>Tabella1[[#This Row],[COFIN. RIS. PROP.
PSRv3]]-Tabella1[[#This Row],[COFIN. RIS. PROP.
PSRv2]]</f>
        <v>3000</v>
      </c>
      <c r="R118" s="17">
        <v>0</v>
      </c>
      <c r="S118" s="17">
        <v>0</v>
      </c>
      <c r="T118" s="17">
        <f>Tabella1[[#This Row],[INDENNIZZO ASS
PSR v3]]-Tabella1[[#This Row],[INDENNIZZO ASS
PSR v2]]</f>
        <v>0</v>
      </c>
      <c r="U118" s="18" t="s">
        <v>26</v>
      </c>
    </row>
    <row r="119" spans="1:21" s="2" customFormat="1" ht="48" x14ac:dyDescent="0.2">
      <c r="A119" s="13" t="s">
        <v>574</v>
      </c>
      <c r="B119" s="14" t="s">
        <v>16</v>
      </c>
      <c r="C119" s="14" t="s">
        <v>8</v>
      </c>
      <c r="D119" s="14" t="s">
        <v>484</v>
      </c>
      <c r="E119" s="15" t="s">
        <v>575</v>
      </c>
      <c r="F119" s="16">
        <v>2000000</v>
      </c>
      <c r="G119" s="16">
        <v>2450000</v>
      </c>
      <c r="H119" s="17">
        <f>Tabella1[[#This Row],[CONTRIBUTO CS
PSR v3]]-Tabella1[[#This Row],[CONTRIBUTO CS
PSR v2]]</f>
        <v>450000</v>
      </c>
      <c r="I119" s="17">
        <v>0</v>
      </c>
      <c r="J119" s="17">
        <v>0</v>
      </c>
      <c r="K119" s="17">
        <f>Tabella1[[#This Row],[DONAZIONE CS
PSR v3]]-Tabella1[[#This Row],[DONAZIONE CS
PSR v2]]</f>
        <v>0</v>
      </c>
      <c r="L119" s="17">
        <v>0</v>
      </c>
      <c r="M119" s="17">
        <v>0</v>
      </c>
      <c r="N119" s="17">
        <f>Tabella1[[#This Row],[ALTRI FIN.
PSR v3]]-Tabella1[[#This Row],[ALTRI FIN.
PSR v2]]</f>
        <v>0</v>
      </c>
      <c r="O119" s="17">
        <v>0</v>
      </c>
      <c r="P119" s="17">
        <v>0</v>
      </c>
      <c r="Q119" s="17">
        <f>Tabella1[[#This Row],[COFIN. RIS. PROP.
PSRv3]]-Tabella1[[#This Row],[COFIN. RIS. PROP.
PSRv2]]</f>
        <v>0</v>
      </c>
      <c r="R119" s="17">
        <v>0</v>
      </c>
      <c r="S119" s="17">
        <v>0</v>
      </c>
      <c r="T119" s="17">
        <f>Tabella1[[#This Row],[INDENNIZZO ASS
PSR v3]]-Tabella1[[#This Row],[INDENNIZZO ASS
PSR v2]]</f>
        <v>0</v>
      </c>
      <c r="U119" s="18" t="s">
        <v>26</v>
      </c>
    </row>
    <row r="120" spans="1:21" s="2" customFormat="1" ht="80" x14ac:dyDescent="0.2">
      <c r="A120" s="13" t="s">
        <v>576</v>
      </c>
      <c r="B120" s="14" t="s">
        <v>16</v>
      </c>
      <c r="C120" s="14" t="s">
        <v>8</v>
      </c>
      <c r="D120" s="14" t="s">
        <v>484</v>
      </c>
      <c r="E120" s="15" t="s">
        <v>577</v>
      </c>
      <c r="F120" s="16">
        <v>5800000</v>
      </c>
      <c r="G120" s="16">
        <v>7100000</v>
      </c>
      <c r="H120" s="17">
        <f>Tabella1[[#This Row],[CONTRIBUTO CS
PSR v3]]-Tabella1[[#This Row],[CONTRIBUTO CS
PSR v2]]</f>
        <v>1300000</v>
      </c>
      <c r="I120" s="17">
        <v>0</v>
      </c>
      <c r="J120" s="17">
        <v>0</v>
      </c>
      <c r="K120" s="17">
        <f>Tabella1[[#This Row],[DONAZIONE CS
PSR v3]]-Tabella1[[#This Row],[DONAZIONE CS
PSR v2]]</f>
        <v>0</v>
      </c>
      <c r="L120" s="17">
        <v>0</v>
      </c>
      <c r="M120" s="17">
        <v>0</v>
      </c>
      <c r="N120" s="17">
        <f>Tabella1[[#This Row],[ALTRI FIN.
PSR v3]]-Tabella1[[#This Row],[ALTRI FIN.
PSR v2]]</f>
        <v>0</v>
      </c>
      <c r="O120" s="17">
        <v>0</v>
      </c>
      <c r="P120" s="17">
        <v>0</v>
      </c>
      <c r="Q120" s="17">
        <f>Tabella1[[#This Row],[COFIN. RIS. PROP.
PSRv3]]-Tabella1[[#This Row],[COFIN. RIS. PROP.
PSRv2]]</f>
        <v>0</v>
      </c>
      <c r="R120" s="17">
        <v>0</v>
      </c>
      <c r="S120" s="17">
        <v>0</v>
      </c>
      <c r="T120" s="17">
        <f>Tabella1[[#This Row],[INDENNIZZO ASS
PSR v3]]-Tabella1[[#This Row],[INDENNIZZO ASS
PSR v2]]</f>
        <v>0</v>
      </c>
      <c r="U120" s="18" t="s">
        <v>26</v>
      </c>
    </row>
    <row r="121" spans="1:21" s="2" customFormat="1" ht="48" x14ac:dyDescent="0.2">
      <c r="A121" s="13" t="s">
        <v>578</v>
      </c>
      <c r="B121" s="14" t="s">
        <v>16</v>
      </c>
      <c r="C121" s="14" t="s">
        <v>8</v>
      </c>
      <c r="D121" s="14" t="s">
        <v>484</v>
      </c>
      <c r="E121" s="15" t="s">
        <v>579</v>
      </c>
      <c r="F121" s="16">
        <v>1700000</v>
      </c>
      <c r="G121" s="16">
        <v>2200000</v>
      </c>
      <c r="H121" s="17">
        <f>Tabella1[[#This Row],[CONTRIBUTO CS
PSR v3]]-Tabella1[[#This Row],[CONTRIBUTO CS
PSR v2]]</f>
        <v>500000</v>
      </c>
      <c r="I121" s="17">
        <v>0</v>
      </c>
      <c r="J121" s="17">
        <v>0</v>
      </c>
      <c r="K121" s="17">
        <f>Tabella1[[#This Row],[DONAZIONE CS
PSR v3]]-Tabella1[[#This Row],[DONAZIONE CS
PSR v2]]</f>
        <v>0</v>
      </c>
      <c r="L121" s="17">
        <v>0</v>
      </c>
      <c r="M121" s="17">
        <v>0</v>
      </c>
      <c r="N121" s="17">
        <f>Tabella1[[#This Row],[ALTRI FIN.
PSR v3]]-Tabella1[[#This Row],[ALTRI FIN.
PSR v2]]</f>
        <v>0</v>
      </c>
      <c r="O121" s="17">
        <v>0</v>
      </c>
      <c r="P121" s="17">
        <v>0</v>
      </c>
      <c r="Q121" s="17">
        <f>Tabella1[[#This Row],[COFIN. RIS. PROP.
PSRv3]]-Tabella1[[#This Row],[COFIN. RIS. PROP.
PSRv2]]</f>
        <v>0</v>
      </c>
      <c r="R121" s="17">
        <v>0</v>
      </c>
      <c r="S121" s="17">
        <v>0</v>
      </c>
      <c r="T121" s="17">
        <f>Tabella1[[#This Row],[INDENNIZZO ASS
PSR v3]]-Tabella1[[#This Row],[INDENNIZZO ASS
PSR v2]]</f>
        <v>0</v>
      </c>
      <c r="U121" s="18" t="s">
        <v>26</v>
      </c>
    </row>
    <row r="122" spans="1:21" s="2" customFormat="1" ht="64" x14ac:dyDescent="0.2">
      <c r="A122" s="13" t="s">
        <v>580</v>
      </c>
      <c r="B122" s="14" t="s">
        <v>16</v>
      </c>
      <c r="C122" s="14" t="s">
        <v>8</v>
      </c>
      <c r="D122" s="14" t="s">
        <v>313</v>
      </c>
      <c r="E122" s="15" t="s">
        <v>581</v>
      </c>
      <c r="F122" s="16">
        <v>95000</v>
      </c>
      <c r="G122" s="16">
        <v>145000</v>
      </c>
      <c r="H122" s="17">
        <f>Tabella1[[#This Row],[CONTRIBUTO CS
PSR v3]]-Tabella1[[#This Row],[CONTRIBUTO CS
PSR v2]]</f>
        <v>50000</v>
      </c>
      <c r="I122" s="17">
        <v>0</v>
      </c>
      <c r="J122" s="17">
        <v>0</v>
      </c>
      <c r="K122" s="17">
        <f>Tabella1[[#This Row],[DONAZIONE CS
PSR v3]]-Tabella1[[#This Row],[DONAZIONE CS
PSR v2]]</f>
        <v>0</v>
      </c>
      <c r="L122" s="17">
        <v>0</v>
      </c>
      <c r="M122" s="17">
        <v>0</v>
      </c>
      <c r="N122" s="17">
        <f>Tabella1[[#This Row],[ALTRI FIN.
PSR v3]]-Tabella1[[#This Row],[ALTRI FIN.
PSR v2]]</f>
        <v>0</v>
      </c>
      <c r="O122" s="17">
        <v>0</v>
      </c>
      <c r="P122" s="17">
        <v>0</v>
      </c>
      <c r="Q122" s="17">
        <f>Tabella1[[#This Row],[COFIN. RIS. PROP.
PSRv3]]-Tabella1[[#This Row],[COFIN. RIS. PROP.
PSRv2]]</f>
        <v>0</v>
      </c>
      <c r="R122" s="17">
        <v>0</v>
      </c>
      <c r="S122" s="17">
        <v>0</v>
      </c>
      <c r="T122" s="17">
        <f>Tabella1[[#This Row],[INDENNIZZO ASS
PSR v3]]-Tabella1[[#This Row],[INDENNIZZO ASS
PSR v2]]</f>
        <v>0</v>
      </c>
      <c r="U122" s="18" t="s">
        <v>26</v>
      </c>
    </row>
    <row r="123" spans="1:21" s="2" customFormat="1" ht="64" x14ac:dyDescent="0.2">
      <c r="A123" s="13" t="s">
        <v>582</v>
      </c>
      <c r="B123" s="14" t="s">
        <v>16</v>
      </c>
      <c r="C123" s="14" t="s">
        <v>8</v>
      </c>
      <c r="D123" s="14" t="s">
        <v>313</v>
      </c>
      <c r="E123" s="15" t="s">
        <v>583</v>
      </c>
      <c r="F123" s="16">
        <v>95000</v>
      </c>
      <c r="G123" s="16">
        <v>135000</v>
      </c>
      <c r="H123" s="17">
        <f>Tabella1[[#This Row],[CONTRIBUTO CS
PSR v3]]-Tabella1[[#This Row],[CONTRIBUTO CS
PSR v2]]</f>
        <v>40000</v>
      </c>
      <c r="I123" s="17">
        <v>0</v>
      </c>
      <c r="J123" s="17">
        <v>0</v>
      </c>
      <c r="K123" s="17">
        <f>Tabella1[[#This Row],[DONAZIONE CS
PSR v3]]-Tabella1[[#This Row],[DONAZIONE CS
PSR v2]]</f>
        <v>0</v>
      </c>
      <c r="L123" s="17">
        <v>0</v>
      </c>
      <c r="M123" s="17">
        <v>0</v>
      </c>
      <c r="N123" s="17">
        <f>Tabella1[[#This Row],[ALTRI FIN.
PSR v3]]-Tabella1[[#This Row],[ALTRI FIN.
PSR v2]]</f>
        <v>0</v>
      </c>
      <c r="O123" s="17">
        <v>0</v>
      </c>
      <c r="P123" s="17">
        <v>0</v>
      </c>
      <c r="Q123" s="17">
        <f>Tabella1[[#This Row],[COFIN. RIS. PROP.
PSRv3]]-Tabella1[[#This Row],[COFIN. RIS. PROP.
PSRv2]]</f>
        <v>0</v>
      </c>
      <c r="R123" s="17">
        <v>0</v>
      </c>
      <c r="S123" s="17">
        <v>0</v>
      </c>
      <c r="T123" s="17">
        <f>Tabella1[[#This Row],[INDENNIZZO ASS
PSR v3]]-Tabella1[[#This Row],[INDENNIZZO ASS
PSR v2]]</f>
        <v>0</v>
      </c>
      <c r="U123" s="18" t="s">
        <v>26</v>
      </c>
    </row>
    <row r="124" spans="1:21" s="2" customFormat="1" ht="48" x14ac:dyDescent="0.2">
      <c r="A124" s="13" t="s">
        <v>584</v>
      </c>
      <c r="B124" s="14" t="s">
        <v>16</v>
      </c>
      <c r="C124" s="14" t="s">
        <v>8</v>
      </c>
      <c r="D124" s="14" t="s">
        <v>585</v>
      </c>
      <c r="E124" s="15" t="s">
        <v>586</v>
      </c>
      <c r="F124" s="16">
        <v>500000</v>
      </c>
      <c r="G124" s="16">
        <v>650000</v>
      </c>
      <c r="H124" s="17">
        <f>Tabella1[[#This Row],[CONTRIBUTO CS
PSR v3]]-Tabella1[[#This Row],[CONTRIBUTO CS
PSR v2]]</f>
        <v>150000</v>
      </c>
      <c r="I124" s="17">
        <v>0</v>
      </c>
      <c r="J124" s="17">
        <v>0</v>
      </c>
      <c r="K124" s="17">
        <f>Tabella1[[#This Row],[DONAZIONE CS
PSR v3]]-Tabella1[[#This Row],[DONAZIONE CS
PSR v2]]</f>
        <v>0</v>
      </c>
      <c r="L124" s="17">
        <v>0</v>
      </c>
      <c r="M124" s="17">
        <v>0</v>
      </c>
      <c r="N124" s="17">
        <f>Tabella1[[#This Row],[ALTRI FIN.
PSR v3]]-Tabella1[[#This Row],[ALTRI FIN.
PSR v2]]</f>
        <v>0</v>
      </c>
      <c r="O124" s="17">
        <v>0</v>
      </c>
      <c r="P124" s="17">
        <v>0</v>
      </c>
      <c r="Q124" s="17">
        <f>Tabella1[[#This Row],[COFIN. RIS. PROP.
PSRv3]]-Tabella1[[#This Row],[COFIN. RIS. PROP.
PSRv2]]</f>
        <v>0</v>
      </c>
      <c r="R124" s="17">
        <v>0</v>
      </c>
      <c r="S124" s="17">
        <v>0</v>
      </c>
      <c r="T124" s="17">
        <f>Tabella1[[#This Row],[INDENNIZZO ASS
PSR v3]]-Tabella1[[#This Row],[INDENNIZZO ASS
PSR v2]]</f>
        <v>0</v>
      </c>
      <c r="U124" s="18" t="s">
        <v>26</v>
      </c>
    </row>
    <row r="125" spans="1:21" s="2" customFormat="1" ht="96" x14ac:dyDescent="0.2">
      <c r="A125" s="13" t="s">
        <v>587</v>
      </c>
      <c r="B125" s="14" t="s">
        <v>16</v>
      </c>
      <c r="C125" s="14" t="s">
        <v>8</v>
      </c>
      <c r="D125" s="14" t="s">
        <v>20</v>
      </c>
      <c r="E125" s="15" t="s">
        <v>588</v>
      </c>
      <c r="F125" s="16">
        <v>1000000</v>
      </c>
      <c r="G125" s="16">
        <v>1110000</v>
      </c>
      <c r="H125" s="17">
        <f>Tabella1[[#This Row],[CONTRIBUTO CS
PSR v3]]-Tabella1[[#This Row],[CONTRIBUTO CS
PSR v2]]</f>
        <v>110000</v>
      </c>
      <c r="I125" s="17">
        <v>0</v>
      </c>
      <c r="J125" s="17">
        <v>0</v>
      </c>
      <c r="K125" s="17">
        <f>Tabella1[[#This Row],[DONAZIONE CS
PSR v3]]-Tabella1[[#This Row],[DONAZIONE CS
PSR v2]]</f>
        <v>0</v>
      </c>
      <c r="L125" s="17">
        <v>0</v>
      </c>
      <c r="M125" s="17">
        <v>0</v>
      </c>
      <c r="N125" s="17">
        <f>Tabella1[[#This Row],[ALTRI FIN.
PSR v3]]-Tabella1[[#This Row],[ALTRI FIN.
PSR v2]]</f>
        <v>0</v>
      </c>
      <c r="O125" s="17">
        <v>0</v>
      </c>
      <c r="P125" s="17">
        <v>0</v>
      </c>
      <c r="Q125" s="17">
        <f>Tabella1[[#This Row],[COFIN. RIS. PROP.
PSRv3]]-Tabella1[[#This Row],[COFIN. RIS. PROP.
PSRv2]]</f>
        <v>0</v>
      </c>
      <c r="R125" s="17">
        <v>0</v>
      </c>
      <c r="S125" s="17">
        <v>0</v>
      </c>
      <c r="T125" s="17">
        <f>Tabella1[[#This Row],[INDENNIZZO ASS
PSR v3]]-Tabella1[[#This Row],[INDENNIZZO ASS
PSR v2]]</f>
        <v>0</v>
      </c>
      <c r="U125" s="18" t="s">
        <v>26</v>
      </c>
    </row>
    <row r="126" spans="1:21" s="2" customFormat="1" ht="80" x14ac:dyDescent="0.2">
      <c r="A126" s="13" t="s">
        <v>589</v>
      </c>
      <c r="B126" s="14" t="s">
        <v>16</v>
      </c>
      <c r="C126" s="14" t="s">
        <v>8</v>
      </c>
      <c r="D126" s="14" t="s">
        <v>590</v>
      </c>
      <c r="E126" s="15" t="s">
        <v>591</v>
      </c>
      <c r="F126" s="16">
        <v>1700000</v>
      </c>
      <c r="G126" s="16">
        <v>1820000</v>
      </c>
      <c r="H126" s="17">
        <f>Tabella1[[#This Row],[CONTRIBUTO CS
PSR v3]]-Tabella1[[#This Row],[CONTRIBUTO CS
PSR v2]]</f>
        <v>120000</v>
      </c>
      <c r="I126" s="17">
        <v>0</v>
      </c>
      <c r="J126" s="17">
        <v>0</v>
      </c>
      <c r="K126" s="17">
        <f>Tabella1[[#This Row],[DONAZIONE CS
PSR v3]]-Tabella1[[#This Row],[DONAZIONE CS
PSR v2]]</f>
        <v>0</v>
      </c>
      <c r="L126" s="17">
        <v>0</v>
      </c>
      <c r="M126" s="17">
        <v>0</v>
      </c>
      <c r="N126" s="17">
        <f>Tabella1[[#This Row],[ALTRI FIN.
PSR v3]]-Tabella1[[#This Row],[ALTRI FIN.
PSR v2]]</f>
        <v>0</v>
      </c>
      <c r="O126" s="17">
        <v>0</v>
      </c>
      <c r="P126" s="17">
        <v>0</v>
      </c>
      <c r="Q126" s="17">
        <f>Tabella1[[#This Row],[COFIN. RIS. PROP.
PSRv3]]-Tabella1[[#This Row],[COFIN. RIS. PROP.
PSRv2]]</f>
        <v>0</v>
      </c>
      <c r="R126" s="17">
        <v>0</v>
      </c>
      <c r="S126" s="17">
        <v>0</v>
      </c>
      <c r="T126" s="17">
        <f>Tabella1[[#This Row],[INDENNIZZO ASS
PSR v3]]-Tabella1[[#This Row],[INDENNIZZO ASS
PSR v2]]</f>
        <v>0</v>
      </c>
      <c r="U126" s="18" t="s">
        <v>26</v>
      </c>
    </row>
    <row r="127" spans="1:21" s="2" customFormat="1" ht="96" x14ac:dyDescent="0.2">
      <c r="A127" s="13" t="s">
        <v>592</v>
      </c>
      <c r="B127" s="14" t="s">
        <v>16</v>
      </c>
      <c r="C127" s="14" t="s">
        <v>8</v>
      </c>
      <c r="D127" s="14" t="s">
        <v>20</v>
      </c>
      <c r="E127" s="15" t="s">
        <v>593</v>
      </c>
      <c r="F127" s="16">
        <v>800000</v>
      </c>
      <c r="G127" s="16">
        <v>935000</v>
      </c>
      <c r="H127" s="17">
        <f>Tabella1[[#This Row],[CONTRIBUTO CS
PSR v3]]-Tabella1[[#This Row],[CONTRIBUTO CS
PSR v2]]</f>
        <v>135000</v>
      </c>
      <c r="I127" s="17">
        <v>0</v>
      </c>
      <c r="J127" s="17">
        <v>0</v>
      </c>
      <c r="K127" s="17">
        <f>Tabella1[[#This Row],[DONAZIONE CS
PSR v3]]-Tabella1[[#This Row],[DONAZIONE CS
PSR v2]]</f>
        <v>0</v>
      </c>
      <c r="L127" s="17">
        <v>0</v>
      </c>
      <c r="M127" s="17">
        <v>0</v>
      </c>
      <c r="N127" s="17">
        <f>Tabella1[[#This Row],[ALTRI FIN.
PSR v3]]-Tabella1[[#This Row],[ALTRI FIN.
PSR v2]]</f>
        <v>0</v>
      </c>
      <c r="O127" s="17">
        <v>0</v>
      </c>
      <c r="P127" s="17">
        <v>0</v>
      </c>
      <c r="Q127" s="17">
        <f>Tabella1[[#This Row],[COFIN. RIS. PROP.
PSRv3]]-Tabella1[[#This Row],[COFIN. RIS. PROP.
PSRv2]]</f>
        <v>0</v>
      </c>
      <c r="R127" s="17">
        <v>0</v>
      </c>
      <c r="S127" s="17">
        <v>0</v>
      </c>
      <c r="T127" s="17">
        <f>Tabella1[[#This Row],[INDENNIZZO ASS
PSR v3]]-Tabella1[[#This Row],[INDENNIZZO ASS
PSR v2]]</f>
        <v>0</v>
      </c>
      <c r="U127" s="18" t="s">
        <v>26</v>
      </c>
    </row>
    <row r="128" spans="1:21" s="2" customFormat="1" ht="32" x14ac:dyDescent="0.2">
      <c r="A128" s="13" t="s">
        <v>594</v>
      </c>
      <c r="B128" s="14" t="s">
        <v>16</v>
      </c>
      <c r="C128" s="14" t="s">
        <v>8</v>
      </c>
      <c r="D128" s="14" t="s">
        <v>503</v>
      </c>
      <c r="E128" s="15" t="s">
        <v>595</v>
      </c>
      <c r="F128" s="16">
        <v>1200000</v>
      </c>
      <c r="G128" s="16">
        <v>3400000</v>
      </c>
      <c r="H128" s="17">
        <f>Tabella1[[#This Row],[CONTRIBUTO CS
PSR v3]]-Tabella1[[#This Row],[CONTRIBUTO CS
PSR v2]]</f>
        <v>2200000</v>
      </c>
      <c r="I128" s="17">
        <v>0</v>
      </c>
      <c r="J128" s="17">
        <v>0</v>
      </c>
      <c r="K128" s="17">
        <f>Tabella1[[#This Row],[DONAZIONE CS
PSR v3]]-Tabella1[[#This Row],[DONAZIONE CS
PSR v2]]</f>
        <v>0</v>
      </c>
      <c r="L128" s="17">
        <v>0</v>
      </c>
      <c r="M128" s="17">
        <v>0</v>
      </c>
      <c r="N128" s="17">
        <f>Tabella1[[#This Row],[ALTRI FIN.
PSR v3]]-Tabella1[[#This Row],[ALTRI FIN.
PSR v2]]</f>
        <v>0</v>
      </c>
      <c r="O128" s="17">
        <v>0</v>
      </c>
      <c r="P128" s="17">
        <v>0</v>
      </c>
      <c r="Q128" s="17">
        <f>Tabella1[[#This Row],[COFIN. RIS. PROP.
PSRv3]]-Tabella1[[#This Row],[COFIN. RIS. PROP.
PSRv2]]</f>
        <v>0</v>
      </c>
      <c r="R128" s="17">
        <v>0</v>
      </c>
      <c r="S128" s="17">
        <v>0</v>
      </c>
      <c r="T128" s="17">
        <f>Tabella1[[#This Row],[INDENNIZZO ASS
PSR v3]]-Tabella1[[#This Row],[INDENNIZZO ASS
PSR v2]]</f>
        <v>0</v>
      </c>
      <c r="U128" s="18" t="s">
        <v>26</v>
      </c>
    </row>
    <row r="129" spans="1:21" s="2" customFormat="1" ht="32" x14ac:dyDescent="0.2">
      <c r="A129" s="13" t="s">
        <v>596</v>
      </c>
      <c r="B129" s="14" t="s">
        <v>16</v>
      </c>
      <c r="C129" s="14" t="s">
        <v>8</v>
      </c>
      <c r="D129" s="14" t="s">
        <v>503</v>
      </c>
      <c r="E129" s="15" t="s">
        <v>595</v>
      </c>
      <c r="F129" s="16">
        <v>600000</v>
      </c>
      <c r="G129" s="16">
        <v>2361217.25</v>
      </c>
      <c r="H129" s="17">
        <f>Tabella1[[#This Row],[CONTRIBUTO CS
PSR v3]]-Tabella1[[#This Row],[CONTRIBUTO CS
PSR v2]]</f>
        <v>1761217.25</v>
      </c>
      <c r="I129" s="17">
        <v>0</v>
      </c>
      <c r="J129" s="17">
        <v>0</v>
      </c>
      <c r="K129" s="17">
        <f>Tabella1[[#This Row],[DONAZIONE CS
PSR v3]]-Tabella1[[#This Row],[DONAZIONE CS
PSR v2]]</f>
        <v>0</v>
      </c>
      <c r="L129" s="17">
        <v>0</v>
      </c>
      <c r="M129" s="17">
        <v>0</v>
      </c>
      <c r="N129" s="17">
        <f>Tabella1[[#This Row],[ALTRI FIN.
PSR v3]]-Tabella1[[#This Row],[ALTRI FIN.
PSR v2]]</f>
        <v>0</v>
      </c>
      <c r="O129" s="17">
        <v>0</v>
      </c>
      <c r="P129" s="17">
        <v>0</v>
      </c>
      <c r="Q129" s="17">
        <f>Tabella1[[#This Row],[COFIN. RIS. PROP.
PSRv3]]-Tabella1[[#This Row],[COFIN. RIS. PROP.
PSRv2]]</f>
        <v>0</v>
      </c>
      <c r="R129" s="17">
        <v>0</v>
      </c>
      <c r="S129" s="17">
        <v>0</v>
      </c>
      <c r="T129" s="17">
        <f>Tabella1[[#This Row],[INDENNIZZO ASS
PSR v3]]-Tabella1[[#This Row],[INDENNIZZO ASS
PSR v2]]</f>
        <v>0</v>
      </c>
      <c r="U129" s="18" t="s">
        <v>26</v>
      </c>
    </row>
    <row r="130" spans="1:21" s="2" customFormat="1" ht="48" x14ac:dyDescent="0.2">
      <c r="A130" s="13" t="s">
        <v>597</v>
      </c>
      <c r="B130" s="14" t="s">
        <v>16</v>
      </c>
      <c r="C130" s="14" t="s">
        <v>8</v>
      </c>
      <c r="D130" s="14" t="s">
        <v>484</v>
      </c>
      <c r="E130" s="15" t="s">
        <v>598</v>
      </c>
      <c r="F130" s="16">
        <v>2500000</v>
      </c>
      <c r="G130" s="16">
        <v>3200000</v>
      </c>
      <c r="H130" s="17">
        <f>Tabella1[[#This Row],[CONTRIBUTO CS
PSR v3]]-Tabella1[[#This Row],[CONTRIBUTO CS
PSR v2]]</f>
        <v>700000</v>
      </c>
      <c r="I130" s="17">
        <v>0</v>
      </c>
      <c r="J130" s="17">
        <v>49341.74</v>
      </c>
      <c r="K130" s="17">
        <f>Tabella1[[#This Row],[DONAZIONE CS
PSR v3]]-Tabella1[[#This Row],[DONAZIONE CS
PSR v2]]</f>
        <v>49341.74</v>
      </c>
      <c r="L130" s="17">
        <v>0</v>
      </c>
      <c r="M130" s="17">
        <v>9658.26</v>
      </c>
      <c r="N130" s="17">
        <f>Tabella1[[#This Row],[ALTRI FIN.
PSR v3]]-Tabella1[[#This Row],[ALTRI FIN.
PSR v2]]</f>
        <v>9658.26</v>
      </c>
      <c r="O130" s="17">
        <v>0</v>
      </c>
      <c r="P130" s="17">
        <v>0</v>
      </c>
      <c r="Q130" s="17">
        <f>Tabella1[[#This Row],[COFIN. RIS. PROP.
PSRv3]]-Tabella1[[#This Row],[COFIN. RIS. PROP.
PSRv2]]</f>
        <v>0</v>
      </c>
      <c r="R130" s="17">
        <v>0</v>
      </c>
      <c r="S130" s="17">
        <v>0</v>
      </c>
      <c r="T130" s="17">
        <f>Tabella1[[#This Row],[INDENNIZZO ASS
PSR v3]]-Tabella1[[#This Row],[INDENNIZZO ASS
PSR v2]]</f>
        <v>0</v>
      </c>
      <c r="U130" s="18" t="s">
        <v>26</v>
      </c>
    </row>
    <row r="131" spans="1:21" s="2" customFormat="1" ht="96" x14ac:dyDescent="0.2">
      <c r="A131" s="13" t="s">
        <v>599</v>
      </c>
      <c r="B131" s="14" t="s">
        <v>16</v>
      </c>
      <c r="C131" s="14" t="s">
        <v>8</v>
      </c>
      <c r="D131" s="14" t="s">
        <v>600</v>
      </c>
      <c r="E131" s="15" t="s">
        <v>601</v>
      </c>
      <c r="F131" s="16">
        <v>750000</v>
      </c>
      <c r="G131" s="16">
        <v>1487000</v>
      </c>
      <c r="H131" s="17">
        <f>Tabella1[[#This Row],[CONTRIBUTO CS
PSR v3]]-Tabella1[[#This Row],[CONTRIBUTO CS
PSR v2]]</f>
        <v>737000</v>
      </c>
      <c r="I131" s="17">
        <v>0</v>
      </c>
      <c r="J131" s="17">
        <v>0</v>
      </c>
      <c r="K131" s="17">
        <f>Tabella1[[#This Row],[DONAZIONE CS
PSR v3]]-Tabella1[[#This Row],[DONAZIONE CS
PSR v2]]</f>
        <v>0</v>
      </c>
      <c r="L131" s="17">
        <v>0</v>
      </c>
      <c r="M131" s="17">
        <v>0</v>
      </c>
      <c r="N131" s="17">
        <f>Tabella1[[#This Row],[ALTRI FIN.
PSR v3]]-Tabella1[[#This Row],[ALTRI FIN.
PSR v2]]</f>
        <v>0</v>
      </c>
      <c r="O131" s="17">
        <v>0</v>
      </c>
      <c r="P131" s="17">
        <v>0</v>
      </c>
      <c r="Q131" s="17">
        <f>Tabella1[[#This Row],[COFIN. RIS. PROP.
PSRv3]]-Tabella1[[#This Row],[COFIN. RIS. PROP.
PSRv2]]</f>
        <v>0</v>
      </c>
      <c r="R131" s="17">
        <v>0</v>
      </c>
      <c r="S131" s="17">
        <v>0</v>
      </c>
      <c r="T131" s="17">
        <f>Tabella1[[#This Row],[INDENNIZZO ASS
PSR v3]]-Tabella1[[#This Row],[INDENNIZZO ASS
PSR v2]]</f>
        <v>0</v>
      </c>
      <c r="U131" s="18" t="s">
        <v>26</v>
      </c>
    </row>
    <row r="132" spans="1:21" s="2" customFormat="1" ht="96" x14ac:dyDescent="0.2">
      <c r="A132" s="13" t="s">
        <v>602</v>
      </c>
      <c r="B132" s="14" t="s">
        <v>16</v>
      </c>
      <c r="C132" s="14" t="s">
        <v>8</v>
      </c>
      <c r="D132" s="14" t="s">
        <v>600</v>
      </c>
      <c r="E132" s="15" t="s">
        <v>603</v>
      </c>
      <c r="F132" s="16">
        <v>285000</v>
      </c>
      <c r="G132" s="16">
        <v>0</v>
      </c>
      <c r="H132" s="17">
        <f>Tabella1[[#This Row],[CONTRIBUTO CS
PSR v3]]-Tabella1[[#This Row],[CONTRIBUTO CS
PSR v2]]</f>
        <v>-285000</v>
      </c>
      <c r="I132" s="17">
        <v>0</v>
      </c>
      <c r="J132" s="17">
        <v>0</v>
      </c>
      <c r="K132" s="17">
        <f>Tabella1[[#This Row],[DONAZIONE CS
PSR v3]]-Tabella1[[#This Row],[DONAZIONE CS
PSR v2]]</f>
        <v>0</v>
      </c>
      <c r="L132" s="17">
        <v>0</v>
      </c>
      <c r="M132" s="17">
        <v>0</v>
      </c>
      <c r="N132" s="17">
        <f>Tabella1[[#This Row],[ALTRI FIN.
PSR v3]]-Tabella1[[#This Row],[ALTRI FIN.
PSR v2]]</f>
        <v>0</v>
      </c>
      <c r="O132" s="17">
        <v>0</v>
      </c>
      <c r="P132" s="17">
        <v>0</v>
      </c>
      <c r="Q132" s="17">
        <f>Tabella1[[#This Row],[COFIN. RIS. PROP.
PSRv3]]-Tabella1[[#This Row],[COFIN. RIS. PROP.
PSRv2]]</f>
        <v>0</v>
      </c>
      <c r="R132" s="17">
        <v>0</v>
      </c>
      <c r="S132" s="17">
        <v>0</v>
      </c>
      <c r="T132" s="17">
        <f>Tabella1[[#This Row],[INDENNIZZO ASS
PSR v3]]-Tabella1[[#This Row],[INDENNIZZO ASS
PSR v2]]</f>
        <v>0</v>
      </c>
      <c r="U132" s="18" t="s">
        <v>26</v>
      </c>
    </row>
    <row r="133" spans="1:21" s="2" customFormat="1" ht="96" x14ac:dyDescent="0.2">
      <c r="A133" s="13" t="s">
        <v>604</v>
      </c>
      <c r="B133" s="14" t="s">
        <v>16</v>
      </c>
      <c r="C133" s="14" t="s">
        <v>8</v>
      </c>
      <c r="D133" s="14" t="s">
        <v>600</v>
      </c>
      <c r="E133" s="15" t="s">
        <v>605</v>
      </c>
      <c r="F133" s="16">
        <v>360000</v>
      </c>
      <c r="G133" s="16">
        <v>383000</v>
      </c>
      <c r="H133" s="17">
        <f>Tabella1[[#This Row],[CONTRIBUTO CS
PSR v3]]-Tabella1[[#This Row],[CONTRIBUTO CS
PSR v2]]</f>
        <v>23000</v>
      </c>
      <c r="I133" s="17">
        <v>0</v>
      </c>
      <c r="J133" s="17">
        <v>0</v>
      </c>
      <c r="K133" s="17">
        <f>Tabella1[[#This Row],[DONAZIONE CS
PSR v3]]-Tabella1[[#This Row],[DONAZIONE CS
PSR v2]]</f>
        <v>0</v>
      </c>
      <c r="L133" s="17">
        <v>0</v>
      </c>
      <c r="M133" s="17">
        <v>0</v>
      </c>
      <c r="N133" s="17">
        <f>Tabella1[[#This Row],[ALTRI FIN.
PSR v3]]-Tabella1[[#This Row],[ALTRI FIN.
PSR v2]]</f>
        <v>0</v>
      </c>
      <c r="O133" s="17">
        <v>0</v>
      </c>
      <c r="P133" s="17">
        <v>0</v>
      </c>
      <c r="Q133" s="17">
        <f>Tabella1[[#This Row],[COFIN. RIS. PROP.
PSRv3]]-Tabella1[[#This Row],[COFIN. RIS. PROP.
PSRv2]]</f>
        <v>0</v>
      </c>
      <c r="R133" s="17">
        <v>0</v>
      </c>
      <c r="S133" s="17">
        <v>0</v>
      </c>
      <c r="T133" s="17">
        <f>Tabella1[[#This Row],[INDENNIZZO ASS
PSR v3]]-Tabella1[[#This Row],[INDENNIZZO ASS
PSR v2]]</f>
        <v>0</v>
      </c>
      <c r="U133" s="18" t="s">
        <v>26</v>
      </c>
    </row>
    <row r="134" spans="1:21" s="2" customFormat="1" ht="112" x14ac:dyDescent="0.2">
      <c r="A134" s="13" t="s">
        <v>606</v>
      </c>
      <c r="B134" s="14" t="s">
        <v>16</v>
      </c>
      <c r="C134" s="14" t="s">
        <v>8</v>
      </c>
      <c r="D134" s="14" t="s">
        <v>600</v>
      </c>
      <c r="E134" s="15" t="s">
        <v>607</v>
      </c>
      <c r="F134" s="16">
        <v>90000</v>
      </c>
      <c r="G134" s="16">
        <v>0</v>
      </c>
      <c r="H134" s="17">
        <f>Tabella1[[#This Row],[CONTRIBUTO CS
PSR v3]]-Tabella1[[#This Row],[CONTRIBUTO CS
PSR v2]]</f>
        <v>-90000</v>
      </c>
      <c r="I134" s="17">
        <v>0</v>
      </c>
      <c r="J134" s="17">
        <v>0</v>
      </c>
      <c r="K134" s="17">
        <f>Tabella1[[#This Row],[DONAZIONE CS
PSR v3]]-Tabella1[[#This Row],[DONAZIONE CS
PSR v2]]</f>
        <v>0</v>
      </c>
      <c r="L134" s="17">
        <v>0</v>
      </c>
      <c r="M134" s="17">
        <v>0</v>
      </c>
      <c r="N134" s="17">
        <f>Tabella1[[#This Row],[ALTRI FIN.
PSR v3]]-Tabella1[[#This Row],[ALTRI FIN.
PSR v2]]</f>
        <v>0</v>
      </c>
      <c r="O134" s="17">
        <v>0</v>
      </c>
      <c r="P134" s="17">
        <v>0</v>
      </c>
      <c r="Q134" s="17">
        <f>Tabella1[[#This Row],[COFIN. RIS. PROP.
PSRv3]]-Tabella1[[#This Row],[COFIN. RIS. PROP.
PSRv2]]</f>
        <v>0</v>
      </c>
      <c r="R134" s="17">
        <v>0</v>
      </c>
      <c r="S134" s="17">
        <v>0</v>
      </c>
      <c r="T134" s="17">
        <f>Tabella1[[#This Row],[INDENNIZZO ASS
PSR v3]]-Tabella1[[#This Row],[INDENNIZZO ASS
PSR v2]]</f>
        <v>0</v>
      </c>
      <c r="U134" s="18" t="s">
        <v>26</v>
      </c>
    </row>
    <row r="135" spans="1:21" s="2" customFormat="1" ht="96" x14ac:dyDescent="0.2">
      <c r="A135" s="13" t="s">
        <v>608</v>
      </c>
      <c r="B135" s="14" t="s">
        <v>16</v>
      </c>
      <c r="C135" s="14" t="s">
        <v>8</v>
      </c>
      <c r="D135" s="14" t="s">
        <v>600</v>
      </c>
      <c r="E135" s="15" t="s">
        <v>609</v>
      </c>
      <c r="F135" s="16">
        <v>100000</v>
      </c>
      <c r="G135" s="16">
        <v>0</v>
      </c>
      <c r="H135" s="17">
        <f>Tabella1[[#This Row],[CONTRIBUTO CS
PSR v3]]-Tabella1[[#This Row],[CONTRIBUTO CS
PSR v2]]</f>
        <v>-100000</v>
      </c>
      <c r="I135" s="17">
        <v>0</v>
      </c>
      <c r="J135" s="17">
        <v>0</v>
      </c>
      <c r="K135" s="17">
        <f>Tabella1[[#This Row],[DONAZIONE CS
PSR v3]]-Tabella1[[#This Row],[DONAZIONE CS
PSR v2]]</f>
        <v>0</v>
      </c>
      <c r="L135" s="17">
        <v>0</v>
      </c>
      <c r="M135" s="17">
        <v>0</v>
      </c>
      <c r="N135" s="17">
        <f>Tabella1[[#This Row],[ALTRI FIN.
PSR v3]]-Tabella1[[#This Row],[ALTRI FIN.
PSR v2]]</f>
        <v>0</v>
      </c>
      <c r="O135" s="17">
        <v>0</v>
      </c>
      <c r="P135" s="17">
        <v>0</v>
      </c>
      <c r="Q135" s="17">
        <f>Tabella1[[#This Row],[COFIN. RIS. PROP.
PSRv3]]-Tabella1[[#This Row],[COFIN. RIS. PROP.
PSRv2]]</f>
        <v>0</v>
      </c>
      <c r="R135" s="17">
        <v>0</v>
      </c>
      <c r="S135" s="17">
        <v>0</v>
      </c>
      <c r="T135" s="17">
        <f>Tabella1[[#This Row],[INDENNIZZO ASS
PSR v3]]-Tabella1[[#This Row],[INDENNIZZO ASS
PSR v2]]</f>
        <v>0</v>
      </c>
      <c r="U135" s="18" t="s">
        <v>26</v>
      </c>
    </row>
    <row r="136" spans="1:21" s="2" customFormat="1" ht="96" x14ac:dyDescent="0.2">
      <c r="A136" s="13" t="s">
        <v>610</v>
      </c>
      <c r="B136" s="14" t="s">
        <v>16</v>
      </c>
      <c r="C136" s="14" t="s">
        <v>8</v>
      </c>
      <c r="D136" s="14" t="s">
        <v>600</v>
      </c>
      <c r="E136" s="15" t="s">
        <v>611</v>
      </c>
      <c r="F136" s="16">
        <v>285000</v>
      </c>
      <c r="G136" s="16">
        <v>0</v>
      </c>
      <c r="H136" s="17">
        <f>Tabella1[[#This Row],[CONTRIBUTO CS
PSR v3]]-Tabella1[[#This Row],[CONTRIBUTO CS
PSR v2]]</f>
        <v>-285000</v>
      </c>
      <c r="I136" s="17">
        <v>0</v>
      </c>
      <c r="J136" s="17">
        <v>0</v>
      </c>
      <c r="K136" s="17">
        <f>Tabella1[[#This Row],[DONAZIONE CS
PSR v3]]-Tabella1[[#This Row],[DONAZIONE CS
PSR v2]]</f>
        <v>0</v>
      </c>
      <c r="L136" s="17">
        <v>0</v>
      </c>
      <c r="M136" s="17">
        <v>0</v>
      </c>
      <c r="N136" s="17">
        <f>Tabella1[[#This Row],[ALTRI FIN.
PSR v3]]-Tabella1[[#This Row],[ALTRI FIN.
PSR v2]]</f>
        <v>0</v>
      </c>
      <c r="O136" s="17">
        <v>0</v>
      </c>
      <c r="P136" s="17">
        <v>0</v>
      </c>
      <c r="Q136" s="17">
        <f>Tabella1[[#This Row],[COFIN. RIS. PROP.
PSRv3]]-Tabella1[[#This Row],[COFIN. RIS. PROP.
PSRv2]]</f>
        <v>0</v>
      </c>
      <c r="R136" s="17">
        <v>0</v>
      </c>
      <c r="S136" s="17">
        <v>0</v>
      </c>
      <c r="T136" s="17">
        <f>Tabella1[[#This Row],[INDENNIZZO ASS
PSR v3]]-Tabella1[[#This Row],[INDENNIZZO ASS
PSR v2]]</f>
        <v>0</v>
      </c>
      <c r="U136" s="18" t="s">
        <v>26</v>
      </c>
    </row>
    <row r="137" spans="1:21" s="2" customFormat="1" ht="96" x14ac:dyDescent="0.2">
      <c r="A137" s="13" t="s">
        <v>612</v>
      </c>
      <c r="B137" s="14" t="s">
        <v>16</v>
      </c>
      <c r="C137" s="14" t="s">
        <v>8</v>
      </c>
      <c r="D137" s="14" t="s">
        <v>231</v>
      </c>
      <c r="E137" s="15" t="s">
        <v>613</v>
      </c>
      <c r="F137" s="16">
        <v>560000</v>
      </c>
      <c r="G137" s="16">
        <v>1210000</v>
      </c>
      <c r="H137" s="17">
        <f>Tabella1[[#This Row],[CONTRIBUTO CS
PSR v3]]-Tabella1[[#This Row],[CONTRIBUTO CS
PSR v2]]</f>
        <v>650000</v>
      </c>
      <c r="I137" s="17">
        <v>0</v>
      </c>
      <c r="J137" s="17">
        <v>0</v>
      </c>
      <c r="K137" s="17">
        <f>Tabella1[[#This Row],[DONAZIONE CS
PSR v3]]-Tabella1[[#This Row],[DONAZIONE CS
PSR v2]]</f>
        <v>0</v>
      </c>
      <c r="L137" s="17">
        <v>0</v>
      </c>
      <c r="M137" s="17">
        <v>0</v>
      </c>
      <c r="N137" s="17">
        <f>Tabella1[[#This Row],[ALTRI FIN.
PSR v3]]-Tabella1[[#This Row],[ALTRI FIN.
PSR v2]]</f>
        <v>0</v>
      </c>
      <c r="O137" s="17">
        <v>0</v>
      </c>
      <c r="P137" s="17">
        <v>0</v>
      </c>
      <c r="Q137" s="17">
        <f>Tabella1[[#This Row],[COFIN. RIS. PROP.
PSRv3]]-Tabella1[[#This Row],[COFIN. RIS. PROP.
PSRv2]]</f>
        <v>0</v>
      </c>
      <c r="R137" s="17">
        <v>0</v>
      </c>
      <c r="S137" s="17">
        <v>0</v>
      </c>
      <c r="T137" s="17">
        <f>Tabella1[[#This Row],[INDENNIZZO ASS
PSR v3]]-Tabella1[[#This Row],[INDENNIZZO ASS
PSR v2]]</f>
        <v>0</v>
      </c>
      <c r="U137" s="18" t="s">
        <v>26</v>
      </c>
    </row>
    <row r="138" spans="1:21" s="2" customFormat="1" ht="32" x14ac:dyDescent="0.2">
      <c r="A138" s="13" t="s">
        <v>614</v>
      </c>
      <c r="B138" s="14" t="s">
        <v>16</v>
      </c>
      <c r="C138" s="14" t="s">
        <v>8</v>
      </c>
      <c r="D138" s="14" t="s">
        <v>231</v>
      </c>
      <c r="E138" s="15" t="s">
        <v>615</v>
      </c>
      <c r="F138" s="16">
        <v>320000</v>
      </c>
      <c r="G138" s="16">
        <v>690000</v>
      </c>
      <c r="H138" s="17">
        <f>Tabella1[[#This Row],[CONTRIBUTO CS
PSR v3]]-Tabella1[[#This Row],[CONTRIBUTO CS
PSR v2]]</f>
        <v>370000</v>
      </c>
      <c r="I138" s="17">
        <v>0</v>
      </c>
      <c r="J138" s="17">
        <v>0</v>
      </c>
      <c r="K138" s="17">
        <f>Tabella1[[#This Row],[DONAZIONE CS
PSR v3]]-Tabella1[[#This Row],[DONAZIONE CS
PSR v2]]</f>
        <v>0</v>
      </c>
      <c r="L138" s="17">
        <v>0</v>
      </c>
      <c r="M138" s="17">
        <v>0</v>
      </c>
      <c r="N138" s="17">
        <f>Tabella1[[#This Row],[ALTRI FIN.
PSR v3]]-Tabella1[[#This Row],[ALTRI FIN.
PSR v2]]</f>
        <v>0</v>
      </c>
      <c r="O138" s="17">
        <v>0</v>
      </c>
      <c r="P138" s="17">
        <v>0</v>
      </c>
      <c r="Q138" s="17">
        <f>Tabella1[[#This Row],[COFIN. RIS. PROP.
PSRv3]]-Tabella1[[#This Row],[COFIN. RIS. PROP.
PSRv2]]</f>
        <v>0</v>
      </c>
      <c r="R138" s="17">
        <v>0</v>
      </c>
      <c r="S138" s="17">
        <v>0</v>
      </c>
      <c r="T138" s="17">
        <f>Tabella1[[#This Row],[INDENNIZZO ASS
PSR v3]]-Tabella1[[#This Row],[INDENNIZZO ASS
PSR v2]]</f>
        <v>0</v>
      </c>
      <c r="U138" s="18" t="s">
        <v>26</v>
      </c>
    </row>
    <row r="139" spans="1:21" s="2" customFormat="1" ht="48" x14ac:dyDescent="0.2">
      <c r="A139" s="13" t="s">
        <v>616</v>
      </c>
      <c r="B139" s="14" t="s">
        <v>16</v>
      </c>
      <c r="C139" s="14" t="s">
        <v>8</v>
      </c>
      <c r="D139" s="14" t="s">
        <v>484</v>
      </c>
      <c r="E139" s="15" t="s">
        <v>617</v>
      </c>
      <c r="F139" s="16">
        <v>2000000</v>
      </c>
      <c r="G139" s="16">
        <v>2400000</v>
      </c>
      <c r="H139" s="17">
        <f>Tabella1[[#This Row],[CONTRIBUTO CS
PSR v3]]-Tabella1[[#This Row],[CONTRIBUTO CS
PSR v2]]</f>
        <v>400000</v>
      </c>
      <c r="I139" s="17">
        <v>0</v>
      </c>
      <c r="J139" s="17">
        <v>0</v>
      </c>
      <c r="K139" s="17">
        <f>Tabella1[[#This Row],[DONAZIONE CS
PSR v3]]-Tabella1[[#This Row],[DONAZIONE CS
PSR v2]]</f>
        <v>0</v>
      </c>
      <c r="L139" s="17">
        <v>0</v>
      </c>
      <c r="M139" s="17">
        <v>0</v>
      </c>
      <c r="N139" s="17">
        <f>Tabella1[[#This Row],[ALTRI FIN.
PSR v3]]-Tabella1[[#This Row],[ALTRI FIN.
PSR v2]]</f>
        <v>0</v>
      </c>
      <c r="O139" s="17">
        <v>0</v>
      </c>
      <c r="P139" s="17">
        <v>0</v>
      </c>
      <c r="Q139" s="17">
        <f>Tabella1[[#This Row],[COFIN. RIS. PROP.
PSRv3]]-Tabella1[[#This Row],[COFIN. RIS. PROP.
PSRv2]]</f>
        <v>0</v>
      </c>
      <c r="R139" s="17">
        <v>0</v>
      </c>
      <c r="S139" s="17">
        <v>0</v>
      </c>
      <c r="T139" s="17">
        <f>Tabella1[[#This Row],[INDENNIZZO ASS
PSR v3]]-Tabella1[[#This Row],[INDENNIZZO ASS
PSR v2]]</f>
        <v>0</v>
      </c>
      <c r="U139" s="18" t="s">
        <v>26</v>
      </c>
    </row>
    <row r="140" spans="1:21" s="2" customFormat="1" ht="64" x14ac:dyDescent="0.2">
      <c r="A140" s="13" t="s">
        <v>618</v>
      </c>
      <c r="B140" s="14" t="s">
        <v>16</v>
      </c>
      <c r="C140" s="14" t="s">
        <v>8</v>
      </c>
      <c r="D140" s="14" t="s">
        <v>484</v>
      </c>
      <c r="E140" s="15" t="s">
        <v>619</v>
      </c>
      <c r="F140" s="16">
        <v>2000000</v>
      </c>
      <c r="G140" s="16">
        <v>2300000</v>
      </c>
      <c r="H140" s="17">
        <f>Tabella1[[#This Row],[CONTRIBUTO CS
PSR v3]]-Tabella1[[#This Row],[CONTRIBUTO CS
PSR v2]]</f>
        <v>300000</v>
      </c>
      <c r="I140" s="17">
        <v>0</v>
      </c>
      <c r="J140" s="17">
        <v>0</v>
      </c>
      <c r="K140" s="17">
        <f>Tabella1[[#This Row],[DONAZIONE CS
PSR v3]]-Tabella1[[#This Row],[DONAZIONE CS
PSR v2]]</f>
        <v>0</v>
      </c>
      <c r="L140" s="17">
        <v>0</v>
      </c>
      <c r="M140" s="17">
        <v>0</v>
      </c>
      <c r="N140" s="17">
        <f>Tabella1[[#This Row],[ALTRI FIN.
PSR v3]]-Tabella1[[#This Row],[ALTRI FIN.
PSR v2]]</f>
        <v>0</v>
      </c>
      <c r="O140" s="17">
        <v>0</v>
      </c>
      <c r="P140" s="17">
        <v>0</v>
      </c>
      <c r="Q140" s="17">
        <f>Tabella1[[#This Row],[COFIN. RIS. PROP.
PSRv3]]-Tabella1[[#This Row],[COFIN. RIS. PROP.
PSRv2]]</f>
        <v>0</v>
      </c>
      <c r="R140" s="17">
        <v>0</v>
      </c>
      <c r="S140" s="17">
        <v>0</v>
      </c>
      <c r="T140" s="17">
        <f>Tabella1[[#This Row],[INDENNIZZO ASS
PSR v3]]-Tabella1[[#This Row],[INDENNIZZO ASS
PSR v2]]</f>
        <v>0</v>
      </c>
      <c r="U140" s="18" t="s">
        <v>26</v>
      </c>
    </row>
    <row r="141" spans="1:21" s="2" customFormat="1" ht="48" x14ac:dyDescent="0.2">
      <c r="A141" s="13" t="s">
        <v>620</v>
      </c>
      <c r="B141" s="14" t="s">
        <v>16</v>
      </c>
      <c r="C141" s="14" t="s">
        <v>8</v>
      </c>
      <c r="D141" s="14" t="s">
        <v>521</v>
      </c>
      <c r="E141" s="15" t="s">
        <v>621</v>
      </c>
      <c r="F141" s="16">
        <v>700000</v>
      </c>
      <c r="G141" s="16">
        <v>775000</v>
      </c>
      <c r="H141" s="17">
        <f>Tabella1[[#This Row],[CONTRIBUTO CS
PSR v3]]-Tabella1[[#This Row],[CONTRIBUTO CS
PSR v2]]</f>
        <v>75000</v>
      </c>
      <c r="I141" s="17">
        <v>0</v>
      </c>
      <c r="J141" s="17">
        <v>0</v>
      </c>
      <c r="K141" s="17">
        <f>Tabella1[[#This Row],[DONAZIONE CS
PSR v3]]-Tabella1[[#This Row],[DONAZIONE CS
PSR v2]]</f>
        <v>0</v>
      </c>
      <c r="L141" s="17">
        <v>0</v>
      </c>
      <c r="M141" s="17">
        <v>0</v>
      </c>
      <c r="N141" s="17">
        <f>Tabella1[[#This Row],[ALTRI FIN.
PSR v3]]-Tabella1[[#This Row],[ALTRI FIN.
PSR v2]]</f>
        <v>0</v>
      </c>
      <c r="O141" s="17">
        <v>0</v>
      </c>
      <c r="P141" s="17">
        <v>0</v>
      </c>
      <c r="Q141" s="17">
        <f>Tabella1[[#This Row],[COFIN. RIS. PROP.
PSRv3]]-Tabella1[[#This Row],[COFIN. RIS. PROP.
PSRv2]]</f>
        <v>0</v>
      </c>
      <c r="R141" s="17">
        <v>0</v>
      </c>
      <c r="S141" s="17">
        <v>0</v>
      </c>
      <c r="T141" s="17">
        <f>Tabella1[[#This Row],[INDENNIZZO ASS
PSR v3]]-Tabella1[[#This Row],[INDENNIZZO ASS
PSR v2]]</f>
        <v>0</v>
      </c>
      <c r="U141" s="18" t="s">
        <v>26</v>
      </c>
    </row>
    <row r="142" spans="1:21" s="2" customFormat="1" ht="48" x14ac:dyDescent="0.2">
      <c r="A142" s="13" t="s">
        <v>622</v>
      </c>
      <c r="B142" s="14" t="s">
        <v>16</v>
      </c>
      <c r="C142" s="14" t="s">
        <v>8</v>
      </c>
      <c r="D142" s="14" t="s">
        <v>521</v>
      </c>
      <c r="E142" s="15" t="s">
        <v>623</v>
      </c>
      <c r="F142" s="16">
        <v>250000</v>
      </c>
      <c r="G142" s="16">
        <v>300000</v>
      </c>
      <c r="H142" s="17">
        <f>Tabella1[[#This Row],[CONTRIBUTO CS
PSR v3]]-Tabella1[[#This Row],[CONTRIBUTO CS
PSR v2]]</f>
        <v>50000</v>
      </c>
      <c r="I142" s="17">
        <v>0</v>
      </c>
      <c r="J142" s="17">
        <v>0</v>
      </c>
      <c r="K142" s="17">
        <f>Tabella1[[#This Row],[DONAZIONE CS
PSR v3]]-Tabella1[[#This Row],[DONAZIONE CS
PSR v2]]</f>
        <v>0</v>
      </c>
      <c r="L142" s="17">
        <v>0</v>
      </c>
      <c r="M142" s="17">
        <v>0</v>
      </c>
      <c r="N142" s="17">
        <f>Tabella1[[#This Row],[ALTRI FIN.
PSR v3]]-Tabella1[[#This Row],[ALTRI FIN.
PSR v2]]</f>
        <v>0</v>
      </c>
      <c r="O142" s="17">
        <v>0</v>
      </c>
      <c r="P142" s="17">
        <v>0</v>
      </c>
      <c r="Q142" s="17">
        <f>Tabella1[[#This Row],[COFIN. RIS. PROP.
PSRv3]]-Tabella1[[#This Row],[COFIN. RIS. PROP.
PSRv2]]</f>
        <v>0</v>
      </c>
      <c r="R142" s="17">
        <v>0</v>
      </c>
      <c r="S142" s="17">
        <v>0</v>
      </c>
      <c r="T142" s="17">
        <f>Tabella1[[#This Row],[INDENNIZZO ASS
PSR v3]]-Tabella1[[#This Row],[INDENNIZZO ASS
PSR v2]]</f>
        <v>0</v>
      </c>
      <c r="U142" s="18" t="s">
        <v>26</v>
      </c>
    </row>
    <row r="143" spans="1:21" s="2" customFormat="1" ht="48" x14ac:dyDescent="0.2">
      <c r="A143" s="13" t="s">
        <v>624</v>
      </c>
      <c r="B143" s="14" t="s">
        <v>16</v>
      </c>
      <c r="C143" s="14" t="s">
        <v>8</v>
      </c>
      <c r="D143" s="14" t="s">
        <v>484</v>
      </c>
      <c r="E143" s="15" t="s">
        <v>625</v>
      </c>
      <c r="F143" s="16">
        <v>3400000</v>
      </c>
      <c r="G143" s="16">
        <v>3700000</v>
      </c>
      <c r="H143" s="17">
        <f>Tabella1[[#This Row],[CONTRIBUTO CS
PSR v3]]-Tabella1[[#This Row],[CONTRIBUTO CS
PSR v2]]</f>
        <v>300000</v>
      </c>
      <c r="I143" s="17">
        <v>0</v>
      </c>
      <c r="J143" s="17">
        <v>0</v>
      </c>
      <c r="K143" s="17">
        <f>Tabella1[[#This Row],[DONAZIONE CS
PSR v3]]-Tabella1[[#This Row],[DONAZIONE CS
PSR v2]]</f>
        <v>0</v>
      </c>
      <c r="L143" s="17">
        <v>0</v>
      </c>
      <c r="M143" s="17">
        <v>0</v>
      </c>
      <c r="N143" s="17">
        <f>Tabella1[[#This Row],[ALTRI FIN.
PSR v3]]-Tabella1[[#This Row],[ALTRI FIN.
PSR v2]]</f>
        <v>0</v>
      </c>
      <c r="O143" s="17">
        <v>0</v>
      </c>
      <c r="P143" s="17">
        <v>0</v>
      </c>
      <c r="Q143" s="17">
        <f>Tabella1[[#This Row],[COFIN. RIS. PROP.
PSRv3]]-Tabella1[[#This Row],[COFIN. RIS. PROP.
PSRv2]]</f>
        <v>0</v>
      </c>
      <c r="R143" s="17">
        <v>0</v>
      </c>
      <c r="S143" s="17">
        <v>0</v>
      </c>
      <c r="T143" s="17">
        <f>Tabella1[[#This Row],[INDENNIZZO ASS
PSR v3]]-Tabella1[[#This Row],[INDENNIZZO ASS
PSR v2]]</f>
        <v>0</v>
      </c>
      <c r="U143" s="18" t="s">
        <v>26</v>
      </c>
    </row>
    <row r="144" spans="1:21" s="2" customFormat="1" ht="48" x14ac:dyDescent="0.2">
      <c r="A144" s="13" t="s">
        <v>626</v>
      </c>
      <c r="B144" s="14" t="s">
        <v>16</v>
      </c>
      <c r="C144" s="14" t="s">
        <v>8</v>
      </c>
      <c r="D144" s="14" t="s">
        <v>627</v>
      </c>
      <c r="E144" s="15" t="s">
        <v>628</v>
      </c>
      <c r="F144" s="16">
        <v>26000</v>
      </c>
      <c r="G144" s="16">
        <v>0</v>
      </c>
      <c r="H144" s="17">
        <f>Tabella1[[#This Row],[CONTRIBUTO CS
PSR v3]]-Tabella1[[#This Row],[CONTRIBUTO CS
PSR v2]]</f>
        <v>-26000</v>
      </c>
      <c r="I144" s="17">
        <v>0</v>
      </c>
      <c r="J144" s="17">
        <v>0</v>
      </c>
      <c r="K144" s="17">
        <f>Tabella1[[#This Row],[DONAZIONE CS
PSR v3]]-Tabella1[[#This Row],[DONAZIONE CS
PSR v2]]</f>
        <v>0</v>
      </c>
      <c r="L144" s="17">
        <v>0</v>
      </c>
      <c r="M144" s="17">
        <v>0</v>
      </c>
      <c r="N144" s="17">
        <f>Tabella1[[#This Row],[ALTRI FIN.
PSR v3]]-Tabella1[[#This Row],[ALTRI FIN.
PSR v2]]</f>
        <v>0</v>
      </c>
      <c r="O144" s="17">
        <v>0</v>
      </c>
      <c r="P144" s="17">
        <v>0</v>
      </c>
      <c r="Q144" s="17">
        <f>Tabella1[[#This Row],[COFIN. RIS. PROP.
PSRv3]]-Tabella1[[#This Row],[COFIN. RIS. PROP.
PSRv2]]</f>
        <v>0</v>
      </c>
      <c r="R144" s="17">
        <v>0</v>
      </c>
      <c r="S144" s="17">
        <v>0</v>
      </c>
      <c r="T144" s="17">
        <f>Tabella1[[#This Row],[INDENNIZZO ASS
PSR v3]]-Tabella1[[#This Row],[INDENNIZZO ASS
PSR v2]]</f>
        <v>0</v>
      </c>
      <c r="U144" s="18" t="s">
        <v>26</v>
      </c>
    </row>
    <row r="145" spans="1:21" s="2" customFormat="1" ht="48" x14ac:dyDescent="0.2">
      <c r="A145" s="13" t="s">
        <v>629</v>
      </c>
      <c r="B145" s="14" t="s">
        <v>16</v>
      </c>
      <c r="C145" s="14" t="s">
        <v>8</v>
      </c>
      <c r="D145" s="14" t="s">
        <v>51</v>
      </c>
      <c r="E145" s="15" t="s">
        <v>630</v>
      </c>
      <c r="F145" s="16">
        <v>220000</v>
      </c>
      <c r="G145" s="16">
        <v>300000</v>
      </c>
      <c r="H145" s="17">
        <f>Tabella1[[#This Row],[CONTRIBUTO CS
PSR v3]]-Tabella1[[#This Row],[CONTRIBUTO CS
PSR v2]]</f>
        <v>80000</v>
      </c>
      <c r="I145" s="17">
        <v>0</v>
      </c>
      <c r="J145" s="17">
        <v>0</v>
      </c>
      <c r="K145" s="17">
        <f>Tabella1[[#This Row],[DONAZIONE CS
PSR v3]]-Tabella1[[#This Row],[DONAZIONE CS
PSR v2]]</f>
        <v>0</v>
      </c>
      <c r="L145" s="17">
        <v>0</v>
      </c>
      <c r="M145" s="17">
        <v>0</v>
      </c>
      <c r="N145" s="17">
        <f>Tabella1[[#This Row],[ALTRI FIN.
PSR v3]]-Tabella1[[#This Row],[ALTRI FIN.
PSR v2]]</f>
        <v>0</v>
      </c>
      <c r="O145" s="17">
        <v>0</v>
      </c>
      <c r="P145" s="17">
        <v>0</v>
      </c>
      <c r="Q145" s="17">
        <f>Tabella1[[#This Row],[COFIN. RIS. PROP.
PSRv3]]-Tabella1[[#This Row],[COFIN. RIS. PROP.
PSRv2]]</f>
        <v>0</v>
      </c>
      <c r="R145" s="17">
        <v>0</v>
      </c>
      <c r="S145" s="17">
        <v>0</v>
      </c>
      <c r="T145" s="17">
        <f>Tabella1[[#This Row],[INDENNIZZO ASS
PSR v3]]-Tabella1[[#This Row],[INDENNIZZO ASS
PSR v2]]</f>
        <v>0</v>
      </c>
      <c r="U145" s="18" t="s">
        <v>26</v>
      </c>
    </row>
    <row r="146" spans="1:21" s="2" customFormat="1" ht="64" x14ac:dyDescent="0.2">
      <c r="A146" s="13" t="s">
        <v>631</v>
      </c>
      <c r="B146" s="14" t="s">
        <v>16</v>
      </c>
      <c r="C146" s="14" t="s">
        <v>8</v>
      </c>
      <c r="D146" s="14" t="s">
        <v>14</v>
      </c>
      <c r="E146" s="15" t="s">
        <v>632</v>
      </c>
      <c r="F146" s="16">
        <v>1000000</v>
      </c>
      <c r="G146" s="16">
        <v>1023940.17</v>
      </c>
      <c r="H146" s="17">
        <f>Tabella1[[#This Row],[CONTRIBUTO CS
PSR v3]]-Tabella1[[#This Row],[CONTRIBUTO CS
PSR v2]]</f>
        <v>23940.170000000042</v>
      </c>
      <c r="I146" s="17">
        <v>0</v>
      </c>
      <c r="J146" s="17">
        <v>0</v>
      </c>
      <c r="K146" s="17">
        <f>Tabella1[[#This Row],[DONAZIONE CS
PSR v3]]-Tabella1[[#This Row],[DONAZIONE CS
PSR v2]]</f>
        <v>0</v>
      </c>
      <c r="L146" s="17">
        <v>0</v>
      </c>
      <c r="M146" s="17">
        <v>0</v>
      </c>
      <c r="N146" s="17">
        <f>Tabella1[[#This Row],[ALTRI FIN.
PSR v3]]-Tabella1[[#This Row],[ALTRI FIN.
PSR v2]]</f>
        <v>0</v>
      </c>
      <c r="O146" s="17">
        <v>0</v>
      </c>
      <c r="P146" s="17">
        <v>0</v>
      </c>
      <c r="Q146" s="17">
        <f>Tabella1[[#This Row],[COFIN. RIS. PROP.
PSRv3]]-Tabella1[[#This Row],[COFIN. RIS. PROP.
PSRv2]]</f>
        <v>0</v>
      </c>
      <c r="R146" s="17">
        <v>0</v>
      </c>
      <c r="S146" s="17">
        <v>0</v>
      </c>
      <c r="T146" s="17">
        <f>Tabella1[[#This Row],[INDENNIZZO ASS
PSR v3]]-Tabella1[[#This Row],[INDENNIZZO ASS
PSR v2]]</f>
        <v>0</v>
      </c>
      <c r="U146" s="18" t="s">
        <v>26</v>
      </c>
    </row>
    <row r="147" spans="1:21" s="2" customFormat="1" ht="64" x14ac:dyDescent="0.2">
      <c r="A147" s="13" t="s">
        <v>633</v>
      </c>
      <c r="B147" s="14" t="s">
        <v>16</v>
      </c>
      <c r="C147" s="14" t="s">
        <v>8</v>
      </c>
      <c r="D147" s="14" t="s">
        <v>14</v>
      </c>
      <c r="E147" s="15" t="s">
        <v>634</v>
      </c>
      <c r="F147" s="16">
        <v>2100000</v>
      </c>
      <c r="G147" s="16">
        <v>2330000</v>
      </c>
      <c r="H147" s="17">
        <f>Tabella1[[#This Row],[CONTRIBUTO CS
PSR v3]]-Tabella1[[#This Row],[CONTRIBUTO CS
PSR v2]]</f>
        <v>230000</v>
      </c>
      <c r="I147" s="17">
        <v>0</v>
      </c>
      <c r="J147" s="17">
        <v>0</v>
      </c>
      <c r="K147" s="17">
        <f>Tabella1[[#This Row],[DONAZIONE CS
PSR v3]]-Tabella1[[#This Row],[DONAZIONE CS
PSR v2]]</f>
        <v>0</v>
      </c>
      <c r="L147" s="17">
        <v>0</v>
      </c>
      <c r="M147" s="17">
        <v>0</v>
      </c>
      <c r="N147" s="17">
        <f>Tabella1[[#This Row],[ALTRI FIN.
PSR v3]]-Tabella1[[#This Row],[ALTRI FIN.
PSR v2]]</f>
        <v>0</v>
      </c>
      <c r="O147" s="17">
        <v>0</v>
      </c>
      <c r="P147" s="17">
        <v>0</v>
      </c>
      <c r="Q147" s="17">
        <f>Tabella1[[#This Row],[COFIN. RIS. PROP.
PSRv3]]-Tabella1[[#This Row],[COFIN. RIS. PROP.
PSRv2]]</f>
        <v>0</v>
      </c>
      <c r="R147" s="17">
        <v>0</v>
      </c>
      <c r="S147" s="17">
        <v>0</v>
      </c>
      <c r="T147" s="17">
        <f>Tabella1[[#This Row],[INDENNIZZO ASS
PSR v3]]-Tabella1[[#This Row],[INDENNIZZO ASS
PSR v2]]</f>
        <v>0</v>
      </c>
      <c r="U147" s="18" t="s">
        <v>26</v>
      </c>
    </row>
    <row r="148" spans="1:21" s="2" customFormat="1" ht="64" x14ac:dyDescent="0.2">
      <c r="A148" s="13" t="s">
        <v>635</v>
      </c>
      <c r="B148" s="14" t="s">
        <v>16</v>
      </c>
      <c r="C148" s="14" t="s">
        <v>8</v>
      </c>
      <c r="D148" s="14" t="s">
        <v>14</v>
      </c>
      <c r="E148" s="15" t="s">
        <v>636</v>
      </c>
      <c r="F148" s="16">
        <v>969764</v>
      </c>
      <c r="G148" s="16">
        <v>994469.54</v>
      </c>
      <c r="H148" s="17">
        <f>Tabella1[[#This Row],[CONTRIBUTO CS
PSR v3]]-Tabella1[[#This Row],[CONTRIBUTO CS
PSR v2]]</f>
        <v>24705.540000000037</v>
      </c>
      <c r="I148" s="17">
        <v>0</v>
      </c>
      <c r="J148" s="17">
        <v>0</v>
      </c>
      <c r="K148" s="17">
        <f>Tabella1[[#This Row],[DONAZIONE CS
PSR v3]]-Tabella1[[#This Row],[DONAZIONE CS
PSR v2]]</f>
        <v>0</v>
      </c>
      <c r="L148" s="17">
        <v>0</v>
      </c>
      <c r="M148" s="17">
        <v>0</v>
      </c>
      <c r="N148" s="17">
        <f>Tabella1[[#This Row],[ALTRI FIN.
PSR v3]]-Tabella1[[#This Row],[ALTRI FIN.
PSR v2]]</f>
        <v>0</v>
      </c>
      <c r="O148" s="17">
        <v>0</v>
      </c>
      <c r="P148" s="17">
        <v>0</v>
      </c>
      <c r="Q148" s="17">
        <f>Tabella1[[#This Row],[COFIN. RIS. PROP.
PSRv3]]-Tabella1[[#This Row],[COFIN. RIS. PROP.
PSRv2]]</f>
        <v>0</v>
      </c>
      <c r="R148" s="17">
        <v>0</v>
      </c>
      <c r="S148" s="17">
        <v>0</v>
      </c>
      <c r="T148" s="17">
        <f>Tabella1[[#This Row],[INDENNIZZO ASS
PSR v3]]-Tabella1[[#This Row],[INDENNIZZO ASS
PSR v2]]</f>
        <v>0</v>
      </c>
      <c r="U148" s="18" t="s">
        <v>26</v>
      </c>
    </row>
    <row r="149" spans="1:21" s="2" customFormat="1" ht="32" x14ac:dyDescent="0.2">
      <c r="A149" s="13" t="s">
        <v>637</v>
      </c>
      <c r="B149" s="14" t="s">
        <v>16</v>
      </c>
      <c r="C149" s="14" t="s">
        <v>8</v>
      </c>
      <c r="D149" s="14" t="s">
        <v>638</v>
      </c>
      <c r="E149" s="15" t="s">
        <v>639</v>
      </c>
      <c r="F149" s="16">
        <v>2213750</v>
      </c>
      <c r="G149" s="16">
        <v>120000</v>
      </c>
      <c r="H149" s="17">
        <f>Tabella1[[#This Row],[CONTRIBUTO CS
PSR v3]]-Tabella1[[#This Row],[CONTRIBUTO CS
PSR v2]]</f>
        <v>-2093750</v>
      </c>
      <c r="I149" s="17">
        <v>0</v>
      </c>
      <c r="J149" s="17">
        <v>0</v>
      </c>
      <c r="K149" s="17">
        <f>Tabella1[[#This Row],[DONAZIONE CS
PSR v3]]-Tabella1[[#This Row],[DONAZIONE CS
PSR v2]]</f>
        <v>0</v>
      </c>
      <c r="L149" s="17">
        <v>0</v>
      </c>
      <c r="M149" s="17">
        <v>0</v>
      </c>
      <c r="N149" s="17">
        <f>Tabella1[[#This Row],[ALTRI FIN.
PSR v3]]-Tabella1[[#This Row],[ALTRI FIN.
PSR v2]]</f>
        <v>0</v>
      </c>
      <c r="O149" s="17">
        <v>0</v>
      </c>
      <c r="P149" s="17">
        <v>0</v>
      </c>
      <c r="Q149" s="17">
        <f>Tabella1[[#This Row],[COFIN. RIS. PROP.
PSRv3]]-Tabella1[[#This Row],[COFIN. RIS. PROP.
PSRv2]]</f>
        <v>0</v>
      </c>
      <c r="R149" s="17">
        <v>0</v>
      </c>
      <c r="S149" s="17">
        <v>0</v>
      </c>
      <c r="T149" s="17">
        <f>Tabella1[[#This Row],[INDENNIZZO ASS
PSR v3]]-Tabella1[[#This Row],[INDENNIZZO ASS
PSR v2]]</f>
        <v>0</v>
      </c>
      <c r="U149" s="18" t="s">
        <v>26</v>
      </c>
    </row>
    <row r="150" spans="1:21" s="2" customFormat="1" ht="32" x14ac:dyDescent="0.2">
      <c r="A150" s="13" t="s">
        <v>640</v>
      </c>
      <c r="B150" s="14" t="s">
        <v>16</v>
      </c>
      <c r="C150" s="14" t="s">
        <v>8</v>
      </c>
      <c r="D150" s="14" t="s">
        <v>638</v>
      </c>
      <c r="E150" s="15" t="s">
        <v>641</v>
      </c>
      <c r="F150" s="16">
        <v>2031370</v>
      </c>
      <c r="G150" s="16">
        <v>4125120</v>
      </c>
      <c r="H150" s="17">
        <f>Tabella1[[#This Row],[CONTRIBUTO CS
PSR v3]]-Tabella1[[#This Row],[CONTRIBUTO CS
PSR v2]]</f>
        <v>2093750</v>
      </c>
      <c r="I150" s="17">
        <v>0</v>
      </c>
      <c r="J150" s="17">
        <v>0</v>
      </c>
      <c r="K150" s="17">
        <f>Tabella1[[#This Row],[DONAZIONE CS
PSR v3]]-Tabella1[[#This Row],[DONAZIONE CS
PSR v2]]</f>
        <v>0</v>
      </c>
      <c r="L150" s="17">
        <v>0</v>
      </c>
      <c r="M150" s="17">
        <v>0</v>
      </c>
      <c r="N150" s="17">
        <f>Tabella1[[#This Row],[ALTRI FIN.
PSR v3]]-Tabella1[[#This Row],[ALTRI FIN.
PSR v2]]</f>
        <v>0</v>
      </c>
      <c r="O150" s="17">
        <v>0</v>
      </c>
      <c r="P150" s="17">
        <v>0</v>
      </c>
      <c r="Q150" s="17">
        <f>Tabella1[[#This Row],[COFIN. RIS. PROP.
PSRv3]]-Tabella1[[#This Row],[COFIN. RIS. PROP.
PSRv2]]</f>
        <v>0</v>
      </c>
      <c r="R150" s="17">
        <v>0</v>
      </c>
      <c r="S150" s="17">
        <v>0</v>
      </c>
      <c r="T150" s="17">
        <f>Tabella1[[#This Row],[INDENNIZZO ASS
PSR v3]]-Tabella1[[#This Row],[INDENNIZZO ASS
PSR v2]]</f>
        <v>0</v>
      </c>
      <c r="U150" s="18" t="s">
        <v>26</v>
      </c>
    </row>
    <row r="151" spans="1:21" s="2" customFormat="1" ht="80" x14ac:dyDescent="0.2">
      <c r="A151" s="13" t="s">
        <v>642</v>
      </c>
      <c r="B151" s="14" t="s">
        <v>16</v>
      </c>
      <c r="C151" s="14" t="s">
        <v>8</v>
      </c>
      <c r="D151" s="14" t="s">
        <v>13</v>
      </c>
      <c r="E151" s="15" t="s">
        <v>643</v>
      </c>
      <c r="F151" s="16">
        <v>398000</v>
      </c>
      <c r="G151" s="16">
        <v>683455.27</v>
      </c>
      <c r="H151" s="17">
        <f>Tabella1[[#This Row],[CONTRIBUTO CS
PSR v3]]-Tabella1[[#This Row],[CONTRIBUTO CS
PSR v2]]</f>
        <v>285455.27</v>
      </c>
      <c r="I151" s="17">
        <v>0</v>
      </c>
      <c r="J151" s="17">
        <v>0</v>
      </c>
      <c r="K151" s="17">
        <f>Tabella1[[#This Row],[DONAZIONE CS
PSR v3]]-Tabella1[[#This Row],[DONAZIONE CS
PSR v2]]</f>
        <v>0</v>
      </c>
      <c r="L151" s="17">
        <v>0</v>
      </c>
      <c r="M151" s="17">
        <v>0</v>
      </c>
      <c r="N151" s="17">
        <f>Tabella1[[#This Row],[ALTRI FIN.
PSR v3]]-Tabella1[[#This Row],[ALTRI FIN.
PSR v2]]</f>
        <v>0</v>
      </c>
      <c r="O151" s="17">
        <v>0</v>
      </c>
      <c r="P151" s="17">
        <v>0</v>
      </c>
      <c r="Q151" s="17">
        <f>Tabella1[[#This Row],[COFIN. RIS. PROP.
PSRv3]]-Tabella1[[#This Row],[COFIN. RIS. PROP.
PSRv2]]</f>
        <v>0</v>
      </c>
      <c r="R151" s="17">
        <v>0</v>
      </c>
      <c r="S151" s="17">
        <v>0</v>
      </c>
      <c r="T151" s="17">
        <f>Tabella1[[#This Row],[INDENNIZZO ASS
PSR v3]]-Tabella1[[#This Row],[INDENNIZZO ASS
PSR v2]]</f>
        <v>0</v>
      </c>
      <c r="U151" s="18" t="s">
        <v>26</v>
      </c>
    </row>
    <row r="152" spans="1:21" s="2" customFormat="1" ht="80" x14ac:dyDescent="0.2">
      <c r="A152" s="13" t="s">
        <v>644</v>
      </c>
      <c r="B152" s="14" t="s">
        <v>16</v>
      </c>
      <c r="C152" s="14" t="s">
        <v>8</v>
      </c>
      <c r="D152" s="14" t="s">
        <v>13</v>
      </c>
      <c r="E152" s="15" t="s">
        <v>643</v>
      </c>
      <c r="F152" s="16">
        <v>345000</v>
      </c>
      <c r="G152" s="16">
        <v>687395.54</v>
      </c>
      <c r="H152" s="17">
        <f>Tabella1[[#This Row],[CONTRIBUTO CS
PSR v3]]-Tabella1[[#This Row],[CONTRIBUTO CS
PSR v2]]</f>
        <v>342395.54000000004</v>
      </c>
      <c r="I152" s="17">
        <v>0</v>
      </c>
      <c r="J152" s="17">
        <v>0</v>
      </c>
      <c r="K152" s="17">
        <f>Tabella1[[#This Row],[DONAZIONE CS
PSR v3]]-Tabella1[[#This Row],[DONAZIONE CS
PSR v2]]</f>
        <v>0</v>
      </c>
      <c r="L152" s="17">
        <v>0</v>
      </c>
      <c r="M152" s="17">
        <v>0</v>
      </c>
      <c r="N152" s="17">
        <f>Tabella1[[#This Row],[ALTRI FIN.
PSR v3]]-Tabella1[[#This Row],[ALTRI FIN.
PSR v2]]</f>
        <v>0</v>
      </c>
      <c r="O152" s="17">
        <v>0</v>
      </c>
      <c r="P152" s="17">
        <v>0</v>
      </c>
      <c r="Q152" s="17">
        <f>Tabella1[[#This Row],[COFIN. RIS. PROP.
PSRv3]]-Tabella1[[#This Row],[COFIN. RIS. PROP.
PSRv2]]</f>
        <v>0</v>
      </c>
      <c r="R152" s="17">
        <v>0</v>
      </c>
      <c r="S152" s="17">
        <v>0</v>
      </c>
      <c r="T152" s="17">
        <f>Tabella1[[#This Row],[INDENNIZZO ASS
PSR v3]]-Tabella1[[#This Row],[INDENNIZZO ASS
PSR v2]]</f>
        <v>0</v>
      </c>
      <c r="U152" s="18" t="s">
        <v>26</v>
      </c>
    </row>
    <row r="153" spans="1:21" s="2" customFormat="1" ht="32" x14ac:dyDescent="0.2">
      <c r="A153" s="13" t="s">
        <v>645</v>
      </c>
      <c r="B153" s="14" t="s">
        <v>16</v>
      </c>
      <c r="C153" s="14" t="s">
        <v>8</v>
      </c>
      <c r="D153" s="14" t="s">
        <v>503</v>
      </c>
      <c r="E153" s="15" t="s">
        <v>646</v>
      </c>
      <c r="F153" s="16">
        <v>1000000</v>
      </c>
      <c r="G153" s="16">
        <v>627424.1</v>
      </c>
      <c r="H153" s="17">
        <f>Tabella1[[#This Row],[CONTRIBUTO CS
PSR v3]]-Tabella1[[#This Row],[CONTRIBUTO CS
PSR v2]]</f>
        <v>-372575.9</v>
      </c>
      <c r="I153" s="17">
        <v>0</v>
      </c>
      <c r="J153" s="17">
        <v>0</v>
      </c>
      <c r="K153" s="17">
        <f>Tabella1[[#This Row],[DONAZIONE CS
PSR v3]]-Tabella1[[#This Row],[DONAZIONE CS
PSR v2]]</f>
        <v>0</v>
      </c>
      <c r="L153" s="17">
        <v>0</v>
      </c>
      <c r="M153" s="17">
        <v>0</v>
      </c>
      <c r="N153" s="17">
        <f>Tabella1[[#This Row],[ALTRI FIN.
PSR v3]]-Tabella1[[#This Row],[ALTRI FIN.
PSR v2]]</f>
        <v>0</v>
      </c>
      <c r="O153" s="17">
        <v>0</v>
      </c>
      <c r="P153" s="17">
        <v>0</v>
      </c>
      <c r="Q153" s="17">
        <f>Tabella1[[#This Row],[COFIN. RIS. PROP.
PSRv3]]-Tabella1[[#This Row],[COFIN. RIS. PROP.
PSRv2]]</f>
        <v>0</v>
      </c>
      <c r="R153" s="17">
        <v>0</v>
      </c>
      <c r="S153" s="17">
        <v>0</v>
      </c>
      <c r="T153" s="17">
        <f>Tabella1[[#This Row],[INDENNIZZO ASS
PSR v3]]-Tabella1[[#This Row],[INDENNIZZO ASS
PSR v2]]</f>
        <v>0</v>
      </c>
      <c r="U153" s="18" t="s">
        <v>26</v>
      </c>
    </row>
    <row r="154" spans="1:21" s="2" customFormat="1" ht="112" x14ac:dyDescent="0.2">
      <c r="A154" s="13" t="s">
        <v>647</v>
      </c>
      <c r="B154" s="14" t="s">
        <v>16</v>
      </c>
      <c r="C154" s="14" t="s">
        <v>8</v>
      </c>
      <c r="D154" s="14" t="s">
        <v>503</v>
      </c>
      <c r="E154" s="15" t="s">
        <v>648</v>
      </c>
      <c r="F154" s="16">
        <v>650000</v>
      </c>
      <c r="G154" s="16">
        <v>1030123.99</v>
      </c>
      <c r="H154" s="17">
        <f>Tabella1[[#This Row],[CONTRIBUTO CS
PSR v3]]-Tabella1[[#This Row],[CONTRIBUTO CS
PSR v2]]</f>
        <v>380123.99</v>
      </c>
      <c r="I154" s="17">
        <v>0</v>
      </c>
      <c r="J154" s="17">
        <v>0</v>
      </c>
      <c r="K154" s="17">
        <f>Tabella1[[#This Row],[DONAZIONE CS
PSR v3]]-Tabella1[[#This Row],[DONAZIONE CS
PSR v2]]</f>
        <v>0</v>
      </c>
      <c r="L154" s="17">
        <v>0</v>
      </c>
      <c r="M154" s="17">
        <v>0</v>
      </c>
      <c r="N154" s="17">
        <f>Tabella1[[#This Row],[ALTRI FIN.
PSR v3]]-Tabella1[[#This Row],[ALTRI FIN.
PSR v2]]</f>
        <v>0</v>
      </c>
      <c r="O154" s="17">
        <v>0</v>
      </c>
      <c r="P154" s="17">
        <v>0</v>
      </c>
      <c r="Q154" s="17">
        <f>Tabella1[[#This Row],[COFIN. RIS. PROP.
PSRv3]]-Tabella1[[#This Row],[COFIN. RIS. PROP.
PSRv2]]</f>
        <v>0</v>
      </c>
      <c r="R154" s="17">
        <v>0</v>
      </c>
      <c r="S154" s="17">
        <v>0</v>
      </c>
      <c r="T154" s="17">
        <f>Tabella1[[#This Row],[INDENNIZZO ASS
PSR v3]]-Tabella1[[#This Row],[INDENNIZZO ASS
PSR v2]]</f>
        <v>0</v>
      </c>
      <c r="U154" s="18" t="s">
        <v>26</v>
      </c>
    </row>
    <row r="155" spans="1:21" s="2" customFormat="1" ht="48" x14ac:dyDescent="0.2">
      <c r="A155" s="13" t="s">
        <v>649</v>
      </c>
      <c r="B155" s="14" t="s">
        <v>16</v>
      </c>
      <c r="C155" s="14" t="s">
        <v>8</v>
      </c>
      <c r="D155" s="14" t="s">
        <v>51</v>
      </c>
      <c r="E155" s="15" t="s">
        <v>650</v>
      </c>
      <c r="F155" s="16">
        <v>500000</v>
      </c>
      <c r="G155" s="16">
        <v>600000</v>
      </c>
      <c r="H155" s="17">
        <f>Tabella1[[#This Row],[CONTRIBUTO CS
PSR v3]]-Tabella1[[#This Row],[CONTRIBUTO CS
PSR v2]]</f>
        <v>100000</v>
      </c>
      <c r="I155" s="17">
        <v>0</v>
      </c>
      <c r="J155" s="17">
        <v>0</v>
      </c>
      <c r="K155" s="17">
        <f>Tabella1[[#This Row],[DONAZIONE CS
PSR v3]]-Tabella1[[#This Row],[DONAZIONE CS
PSR v2]]</f>
        <v>0</v>
      </c>
      <c r="L155" s="17">
        <v>0</v>
      </c>
      <c r="M155" s="17">
        <v>0</v>
      </c>
      <c r="N155" s="17">
        <f>Tabella1[[#This Row],[ALTRI FIN.
PSR v3]]-Tabella1[[#This Row],[ALTRI FIN.
PSR v2]]</f>
        <v>0</v>
      </c>
      <c r="O155" s="17">
        <v>0</v>
      </c>
      <c r="P155" s="17">
        <v>0</v>
      </c>
      <c r="Q155" s="17">
        <f>Tabella1[[#This Row],[COFIN. RIS. PROP.
PSRv3]]-Tabella1[[#This Row],[COFIN. RIS. PROP.
PSRv2]]</f>
        <v>0</v>
      </c>
      <c r="R155" s="17">
        <v>0</v>
      </c>
      <c r="S155" s="17">
        <v>0</v>
      </c>
      <c r="T155" s="17">
        <f>Tabella1[[#This Row],[INDENNIZZO ASS
PSR v3]]-Tabella1[[#This Row],[INDENNIZZO ASS
PSR v2]]</f>
        <v>0</v>
      </c>
      <c r="U155" s="18" t="s">
        <v>26</v>
      </c>
    </row>
    <row r="156" spans="1:21" s="2" customFormat="1" ht="48" x14ac:dyDescent="0.2">
      <c r="A156" s="13" t="s">
        <v>677</v>
      </c>
      <c r="B156" s="14" t="s">
        <v>678</v>
      </c>
      <c r="C156" s="14" t="s">
        <v>8</v>
      </c>
      <c r="D156" s="14" t="s">
        <v>58</v>
      </c>
      <c r="E156" s="15" t="s">
        <v>679</v>
      </c>
      <c r="F156" s="16">
        <v>42680.02</v>
      </c>
      <c r="G156" s="16">
        <v>52069.62</v>
      </c>
      <c r="H156" s="17">
        <f>Tabella1[[#This Row],[CONTRIBUTO CS
PSR v3]]-Tabella1[[#This Row],[CONTRIBUTO CS
PSR v2]]</f>
        <v>9389.6000000000058</v>
      </c>
      <c r="I156" s="17">
        <v>0</v>
      </c>
      <c r="J156" s="17">
        <v>0</v>
      </c>
      <c r="K156" s="17">
        <f>Tabella1[[#This Row],[DONAZIONE CS
PSR v3]]-Tabella1[[#This Row],[DONAZIONE CS
PSR v2]]</f>
        <v>0</v>
      </c>
      <c r="L156" s="17">
        <v>0</v>
      </c>
      <c r="M156" s="17">
        <v>0</v>
      </c>
      <c r="N156" s="17">
        <f>Tabella1[[#This Row],[ALTRI FIN.
PSR v3]]-Tabella1[[#This Row],[ALTRI FIN.
PSR v2]]</f>
        <v>0</v>
      </c>
      <c r="O156" s="17">
        <v>0</v>
      </c>
      <c r="P156" s="17">
        <v>0</v>
      </c>
      <c r="Q156" s="17">
        <f>Tabella1[[#This Row],[COFIN. RIS. PROP.
PSRv3]]-Tabella1[[#This Row],[COFIN. RIS. PROP.
PSRv2]]</f>
        <v>0</v>
      </c>
      <c r="R156" s="17">
        <v>0</v>
      </c>
      <c r="S156" s="17">
        <v>0</v>
      </c>
      <c r="T156" s="17">
        <f>Tabella1[[#This Row],[INDENNIZZO ASS
PSR v3]]-Tabella1[[#This Row],[INDENNIZZO ASS
PSR v2]]</f>
        <v>0</v>
      </c>
      <c r="U156" s="18" t="s">
        <v>26</v>
      </c>
    </row>
    <row r="157" spans="1:21" s="2" customFormat="1" ht="32" x14ac:dyDescent="0.2">
      <c r="A157" s="13" t="s">
        <v>690</v>
      </c>
      <c r="B157" s="14" t="s">
        <v>678</v>
      </c>
      <c r="C157" s="14" t="s">
        <v>8</v>
      </c>
      <c r="D157" s="14" t="s">
        <v>58</v>
      </c>
      <c r="E157" s="15" t="s">
        <v>691</v>
      </c>
      <c r="F157" s="16">
        <v>0</v>
      </c>
      <c r="G157" s="16">
        <v>6700.35</v>
      </c>
      <c r="H157" s="17">
        <f>Tabella1[[#This Row],[CONTRIBUTO CS
PSR v3]]-Tabella1[[#This Row],[CONTRIBUTO CS
PSR v2]]</f>
        <v>6700.35</v>
      </c>
      <c r="I157" s="17">
        <v>0</v>
      </c>
      <c r="J157" s="17">
        <v>0</v>
      </c>
      <c r="K157" s="17">
        <f>Tabella1[[#This Row],[DONAZIONE CS
PSR v3]]-Tabella1[[#This Row],[DONAZIONE CS
PSR v2]]</f>
        <v>0</v>
      </c>
      <c r="L157" s="17"/>
      <c r="M157" s="17">
        <v>0</v>
      </c>
      <c r="N157" s="17">
        <f>Tabella1[[#This Row],[ALTRI FIN.
PSR v3]]-Tabella1[[#This Row],[ALTRI FIN.
PSR v2]]</f>
        <v>0</v>
      </c>
      <c r="O157" s="17"/>
      <c r="P157" s="17">
        <v>0</v>
      </c>
      <c r="Q157" s="17">
        <f>Tabella1[[#This Row],[COFIN. RIS. PROP.
PSRv3]]-Tabella1[[#This Row],[COFIN. RIS. PROP.
PSRv2]]</f>
        <v>0</v>
      </c>
      <c r="R157" s="17"/>
      <c r="S157" s="17">
        <v>0</v>
      </c>
      <c r="T157" s="17">
        <f>Tabella1[[#This Row],[INDENNIZZO ASS
PSR v3]]-Tabella1[[#This Row],[INDENNIZZO ASS
PSR v2]]</f>
        <v>0</v>
      </c>
      <c r="U157" s="18" t="s">
        <v>26</v>
      </c>
    </row>
    <row r="158" spans="1:21" s="2" customFormat="1" ht="32" x14ac:dyDescent="0.2">
      <c r="A158" s="13" t="s">
        <v>692</v>
      </c>
      <c r="B158" s="14" t="s">
        <v>678</v>
      </c>
      <c r="C158" s="14" t="s">
        <v>8</v>
      </c>
      <c r="D158" s="14" t="s">
        <v>58</v>
      </c>
      <c r="E158" s="15" t="s">
        <v>693</v>
      </c>
      <c r="F158" s="16"/>
      <c r="G158" s="16">
        <v>33859.360000000001</v>
      </c>
      <c r="H158" s="17">
        <f>Tabella1[[#This Row],[CONTRIBUTO CS
PSR v3]]-Tabella1[[#This Row],[CONTRIBUTO CS
PSR v2]]</f>
        <v>33859.360000000001</v>
      </c>
      <c r="I158" s="17"/>
      <c r="J158" s="17">
        <v>0</v>
      </c>
      <c r="K158" s="17">
        <f>Tabella1[[#This Row],[DONAZIONE CS
PSR v3]]-Tabella1[[#This Row],[DONAZIONE CS
PSR v2]]</f>
        <v>0</v>
      </c>
      <c r="L158" s="17"/>
      <c r="M158" s="17">
        <v>0</v>
      </c>
      <c r="N158" s="17">
        <f>Tabella1[[#This Row],[ALTRI FIN.
PSR v3]]-Tabella1[[#This Row],[ALTRI FIN.
PSR v2]]</f>
        <v>0</v>
      </c>
      <c r="O158" s="17"/>
      <c r="P158" s="17">
        <v>0</v>
      </c>
      <c r="Q158" s="17">
        <f>Tabella1[[#This Row],[COFIN. RIS. PROP.
PSRv3]]-Tabella1[[#This Row],[COFIN. RIS. PROP.
PSRv2]]</f>
        <v>0</v>
      </c>
      <c r="R158" s="17"/>
      <c r="S158" s="17">
        <v>0</v>
      </c>
      <c r="T158" s="17">
        <f>Tabella1[[#This Row],[INDENNIZZO ASS
PSR v3]]-Tabella1[[#This Row],[INDENNIZZO ASS
PSR v2]]</f>
        <v>0</v>
      </c>
      <c r="U158" s="18" t="s">
        <v>26</v>
      </c>
    </row>
    <row r="159" spans="1:21" s="2" customFormat="1" ht="64" x14ac:dyDescent="0.2">
      <c r="A159" s="13" t="s">
        <v>73</v>
      </c>
      <c r="B159" s="14" t="s">
        <v>15</v>
      </c>
      <c r="C159" s="14" t="s">
        <v>8</v>
      </c>
      <c r="D159" s="14" t="s">
        <v>54</v>
      </c>
      <c r="E159" s="15" t="s">
        <v>74</v>
      </c>
      <c r="F159" s="16">
        <v>1550000</v>
      </c>
      <c r="G159" s="16">
        <v>1752738.54</v>
      </c>
      <c r="H159" s="17">
        <f>Tabella1[[#This Row],[CONTRIBUTO CS
PSR v3]]-Tabella1[[#This Row],[CONTRIBUTO CS
PSR v2]]</f>
        <v>202738.54000000004</v>
      </c>
      <c r="I159" s="17">
        <v>0</v>
      </c>
      <c r="J159" s="17">
        <v>0</v>
      </c>
      <c r="K159" s="17">
        <f>Tabella1[[#This Row],[DONAZIONE CS
PSR v3]]-Tabella1[[#This Row],[DONAZIONE CS
PSR v2]]</f>
        <v>0</v>
      </c>
      <c r="L159" s="17">
        <v>0</v>
      </c>
      <c r="M159" s="17">
        <v>0</v>
      </c>
      <c r="N159" s="17">
        <f>Tabella1[[#This Row],[ALTRI FIN.
PSR v3]]-Tabella1[[#This Row],[ALTRI FIN.
PSR v2]]</f>
        <v>0</v>
      </c>
      <c r="O159" s="17">
        <v>0</v>
      </c>
      <c r="P159" s="17">
        <v>0</v>
      </c>
      <c r="Q159" s="17">
        <f>Tabella1[[#This Row],[COFIN. RIS. PROP.
PSRv3]]-Tabella1[[#This Row],[COFIN. RIS. PROP.
PSRv2]]</f>
        <v>0</v>
      </c>
      <c r="R159" s="17">
        <v>0</v>
      </c>
      <c r="S159" s="17">
        <v>0</v>
      </c>
      <c r="T159" s="17">
        <f>Tabella1[[#This Row],[INDENNIZZO ASS
PSR v3]]-Tabella1[[#This Row],[INDENNIZZO ASS
PSR v2]]</f>
        <v>0</v>
      </c>
      <c r="U159" s="18" t="s">
        <v>26</v>
      </c>
    </row>
    <row r="160" spans="1:21" s="2" customFormat="1" ht="48" x14ac:dyDescent="0.2">
      <c r="A160" s="13" t="s">
        <v>75</v>
      </c>
      <c r="B160" s="14" t="s">
        <v>15</v>
      </c>
      <c r="C160" s="14" t="s">
        <v>8</v>
      </c>
      <c r="D160" s="14" t="s">
        <v>54</v>
      </c>
      <c r="E160" s="15" t="s">
        <v>76</v>
      </c>
      <c r="F160" s="16">
        <v>600000</v>
      </c>
      <c r="G160" s="16">
        <v>650264</v>
      </c>
      <c r="H160" s="17">
        <f>Tabella1[[#This Row],[CONTRIBUTO CS
PSR v3]]-Tabella1[[#This Row],[CONTRIBUTO CS
PSR v2]]</f>
        <v>50264</v>
      </c>
      <c r="I160" s="17">
        <v>0</v>
      </c>
      <c r="J160" s="17">
        <v>0</v>
      </c>
      <c r="K160" s="17">
        <f>Tabella1[[#This Row],[DONAZIONE CS
PSR v3]]-Tabella1[[#This Row],[DONAZIONE CS
PSR v2]]</f>
        <v>0</v>
      </c>
      <c r="L160" s="17">
        <v>0</v>
      </c>
      <c r="M160" s="17">
        <v>0</v>
      </c>
      <c r="N160" s="17">
        <f>Tabella1[[#This Row],[ALTRI FIN.
PSR v3]]-Tabella1[[#This Row],[ALTRI FIN.
PSR v2]]</f>
        <v>0</v>
      </c>
      <c r="O160" s="17">
        <v>0</v>
      </c>
      <c r="P160" s="17">
        <v>0</v>
      </c>
      <c r="Q160" s="17">
        <f>Tabella1[[#This Row],[COFIN. RIS. PROP.
PSRv3]]-Tabella1[[#This Row],[COFIN. RIS. PROP.
PSRv2]]</f>
        <v>0</v>
      </c>
      <c r="R160" s="17">
        <v>0</v>
      </c>
      <c r="S160" s="17">
        <v>0</v>
      </c>
      <c r="T160" s="17">
        <f>Tabella1[[#This Row],[INDENNIZZO ASS
PSR v3]]-Tabella1[[#This Row],[INDENNIZZO ASS
PSR v2]]</f>
        <v>0</v>
      </c>
      <c r="U160" s="18" t="s">
        <v>26</v>
      </c>
    </row>
    <row r="161" spans="1:21" s="2" customFormat="1" ht="64" x14ac:dyDescent="0.2">
      <c r="A161" s="13" t="s">
        <v>77</v>
      </c>
      <c r="B161" s="14" t="s">
        <v>15</v>
      </c>
      <c r="C161" s="14" t="s">
        <v>8</v>
      </c>
      <c r="D161" s="14" t="s">
        <v>54</v>
      </c>
      <c r="E161" s="15" t="s">
        <v>78</v>
      </c>
      <c r="F161" s="16">
        <v>1500000</v>
      </c>
      <c r="G161" s="16">
        <v>1600000</v>
      </c>
      <c r="H161" s="17">
        <f>Tabella1[[#This Row],[CONTRIBUTO CS
PSR v3]]-Tabella1[[#This Row],[CONTRIBUTO CS
PSR v2]]</f>
        <v>100000</v>
      </c>
      <c r="I161" s="17">
        <v>0</v>
      </c>
      <c r="J161" s="17">
        <v>0</v>
      </c>
      <c r="K161" s="17">
        <f>Tabella1[[#This Row],[DONAZIONE CS
PSR v3]]-Tabella1[[#This Row],[DONAZIONE CS
PSR v2]]</f>
        <v>0</v>
      </c>
      <c r="L161" s="17">
        <v>0</v>
      </c>
      <c r="M161" s="17">
        <v>0</v>
      </c>
      <c r="N161" s="17">
        <f>Tabella1[[#This Row],[ALTRI FIN.
PSR v3]]-Tabella1[[#This Row],[ALTRI FIN.
PSR v2]]</f>
        <v>0</v>
      </c>
      <c r="O161" s="17">
        <v>0</v>
      </c>
      <c r="P161" s="17">
        <v>0</v>
      </c>
      <c r="Q161" s="17">
        <f>Tabella1[[#This Row],[COFIN. RIS. PROP.
PSRv3]]-Tabella1[[#This Row],[COFIN. RIS. PROP.
PSRv2]]</f>
        <v>0</v>
      </c>
      <c r="R161" s="17">
        <v>0</v>
      </c>
      <c r="S161" s="17">
        <v>0</v>
      </c>
      <c r="T161" s="17">
        <f>Tabella1[[#This Row],[INDENNIZZO ASS
PSR v3]]-Tabella1[[#This Row],[INDENNIZZO ASS
PSR v2]]</f>
        <v>0</v>
      </c>
      <c r="U161" s="18" t="s">
        <v>26</v>
      </c>
    </row>
    <row r="162" spans="1:21" s="2" customFormat="1" ht="64" x14ac:dyDescent="0.2">
      <c r="A162" s="13" t="s">
        <v>79</v>
      </c>
      <c r="B162" s="14" t="s">
        <v>15</v>
      </c>
      <c r="C162" s="14" t="s">
        <v>8</v>
      </c>
      <c r="D162" s="14" t="s">
        <v>54</v>
      </c>
      <c r="E162" s="15" t="s">
        <v>80</v>
      </c>
      <c r="F162" s="16">
        <v>2750000</v>
      </c>
      <c r="G162" s="16">
        <v>3200000</v>
      </c>
      <c r="H162" s="17">
        <f>Tabella1[[#This Row],[CONTRIBUTO CS
PSR v3]]-Tabella1[[#This Row],[CONTRIBUTO CS
PSR v2]]</f>
        <v>450000</v>
      </c>
      <c r="I162" s="17">
        <v>0</v>
      </c>
      <c r="J162" s="17">
        <v>0</v>
      </c>
      <c r="K162" s="17">
        <f>Tabella1[[#This Row],[DONAZIONE CS
PSR v3]]-Tabella1[[#This Row],[DONAZIONE CS
PSR v2]]</f>
        <v>0</v>
      </c>
      <c r="L162" s="17">
        <v>0</v>
      </c>
      <c r="M162" s="17">
        <v>0</v>
      </c>
      <c r="N162" s="17">
        <f>Tabella1[[#This Row],[ALTRI FIN.
PSR v3]]-Tabella1[[#This Row],[ALTRI FIN.
PSR v2]]</f>
        <v>0</v>
      </c>
      <c r="O162" s="17">
        <v>0</v>
      </c>
      <c r="P162" s="17">
        <v>0</v>
      </c>
      <c r="Q162" s="17">
        <f>Tabella1[[#This Row],[COFIN. RIS. PROP.
PSRv3]]-Tabella1[[#This Row],[COFIN. RIS. PROP.
PSRv2]]</f>
        <v>0</v>
      </c>
      <c r="R162" s="17">
        <v>0</v>
      </c>
      <c r="S162" s="17">
        <v>0</v>
      </c>
      <c r="T162" s="17">
        <f>Tabella1[[#This Row],[INDENNIZZO ASS
PSR v3]]-Tabella1[[#This Row],[INDENNIZZO ASS
PSR v2]]</f>
        <v>0</v>
      </c>
      <c r="U162" s="18" t="s">
        <v>26</v>
      </c>
    </row>
    <row r="163" spans="1:21" s="2" customFormat="1" ht="409.6" x14ac:dyDescent="0.2">
      <c r="A163" s="13" t="s">
        <v>680</v>
      </c>
      <c r="B163" s="14" t="s">
        <v>15</v>
      </c>
      <c r="C163" s="14" t="s">
        <v>8</v>
      </c>
      <c r="D163" s="14" t="s">
        <v>19</v>
      </c>
      <c r="E163" s="15" t="s">
        <v>681</v>
      </c>
      <c r="F163" s="16">
        <v>35000</v>
      </c>
      <c r="G163" s="16">
        <v>70000</v>
      </c>
      <c r="H163" s="17">
        <f>Tabella1[[#This Row],[CONTRIBUTO CS
PSR v3]]-Tabella1[[#This Row],[CONTRIBUTO CS
PSR v2]]</f>
        <v>35000</v>
      </c>
      <c r="I163" s="17">
        <v>0</v>
      </c>
      <c r="J163" s="17">
        <v>0</v>
      </c>
      <c r="K163" s="17">
        <f>Tabella1[[#This Row],[DONAZIONE CS
PSR v3]]-Tabella1[[#This Row],[DONAZIONE CS
PSR v2]]</f>
        <v>0</v>
      </c>
      <c r="L163" s="17">
        <v>0</v>
      </c>
      <c r="M163" s="17">
        <v>0</v>
      </c>
      <c r="N163" s="17">
        <f>Tabella1[[#This Row],[ALTRI FIN.
PSR v3]]-Tabella1[[#This Row],[ALTRI FIN.
PSR v2]]</f>
        <v>0</v>
      </c>
      <c r="O163" s="17">
        <v>0</v>
      </c>
      <c r="P163" s="17">
        <v>0</v>
      </c>
      <c r="Q163" s="17">
        <f>Tabella1[[#This Row],[COFIN. RIS. PROP.
PSRv3]]-Tabella1[[#This Row],[COFIN. RIS. PROP.
PSRv2]]</f>
        <v>0</v>
      </c>
      <c r="R163" s="17">
        <v>0</v>
      </c>
      <c r="S163" s="17">
        <v>0</v>
      </c>
      <c r="T163" s="17">
        <f>Tabella1[[#This Row],[INDENNIZZO ASS
PSR v3]]-Tabella1[[#This Row],[INDENNIZZO ASS
PSR v2]]</f>
        <v>0</v>
      </c>
      <c r="U163" s="18" t="s">
        <v>26</v>
      </c>
    </row>
    <row r="164" spans="1:21" s="2" customFormat="1" ht="192" x14ac:dyDescent="0.2">
      <c r="A164" s="13" t="s">
        <v>81</v>
      </c>
      <c r="B164" s="14" t="s">
        <v>16</v>
      </c>
      <c r="C164" s="14" t="s">
        <v>8</v>
      </c>
      <c r="D164" s="14" t="s">
        <v>82</v>
      </c>
      <c r="E164" s="15" t="s">
        <v>83</v>
      </c>
      <c r="F164" s="16">
        <v>238350</v>
      </c>
      <c r="G164" s="16">
        <v>433350</v>
      </c>
      <c r="H164" s="17">
        <f>Tabella1[[#This Row],[CONTRIBUTO CS
PSR v3]]-Tabella1[[#This Row],[CONTRIBUTO CS
PSR v2]]</f>
        <v>195000</v>
      </c>
      <c r="I164" s="17">
        <v>0</v>
      </c>
      <c r="J164" s="17">
        <v>0</v>
      </c>
      <c r="K164" s="17">
        <f>Tabella1[[#This Row],[DONAZIONE CS
PSR v3]]-Tabella1[[#This Row],[DONAZIONE CS
PSR v2]]</f>
        <v>0</v>
      </c>
      <c r="L164" s="17">
        <v>0</v>
      </c>
      <c r="M164" s="17">
        <v>0</v>
      </c>
      <c r="N164" s="17">
        <f>Tabella1[[#This Row],[ALTRI FIN.
PSR v3]]-Tabella1[[#This Row],[ALTRI FIN.
PSR v2]]</f>
        <v>0</v>
      </c>
      <c r="O164" s="17">
        <v>0</v>
      </c>
      <c r="P164" s="17">
        <v>0</v>
      </c>
      <c r="Q164" s="17">
        <f>Tabella1[[#This Row],[COFIN. RIS. PROP.
PSRv3]]-Tabella1[[#This Row],[COFIN. RIS. PROP.
PSRv2]]</f>
        <v>0</v>
      </c>
      <c r="R164" s="17">
        <v>0</v>
      </c>
      <c r="S164" s="17">
        <v>0</v>
      </c>
      <c r="T164" s="17">
        <f>Tabella1[[#This Row],[INDENNIZZO ASS
PSR v3]]-Tabella1[[#This Row],[INDENNIZZO ASS
PSR v2]]</f>
        <v>0</v>
      </c>
      <c r="U164" s="18" t="s">
        <v>26</v>
      </c>
    </row>
    <row r="165" spans="1:21" s="2" customFormat="1" ht="32" x14ac:dyDescent="0.2">
      <c r="A165" s="13" t="s">
        <v>84</v>
      </c>
      <c r="B165" s="14" t="s">
        <v>16</v>
      </c>
      <c r="C165" s="14" t="s">
        <v>8</v>
      </c>
      <c r="D165" s="14" t="s">
        <v>85</v>
      </c>
      <c r="E165" s="15" t="s">
        <v>86</v>
      </c>
      <c r="F165" s="16">
        <v>200000</v>
      </c>
      <c r="G165" s="16">
        <v>680000</v>
      </c>
      <c r="H165" s="17">
        <f>Tabella1[[#This Row],[CONTRIBUTO CS
PSR v3]]-Tabella1[[#This Row],[CONTRIBUTO CS
PSR v2]]</f>
        <v>480000</v>
      </c>
      <c r="I165" s="17">
        <v>0</v>
      </c>
      <c r="J165" s="17">
        <v>0</v>
      </c>
      <c r="K165" s="17">
        <f>Tabella1[[#This Row],[DONAZIONE CS
PSR v3]]-Tabella1[[#This Row],[DONAZIONE CS
PSR v2]]</f>
        <v>0</v>
      </c>
      <c r="L165" s="17">
        <v>0</v>
      </c>
      <c r="M165" s="17">
        <v>0</v>
      </c>
      <c r="N165" s="17">
        <f>Tabella1[[#This Row],[ALTRI FIN.
PSR v3]]-Tabella1[[#This Row],[ALTRI FIN.
PSR v2]]</f>
        <v>0</v>
      </c>
      <c r="O165" s="17">
        <v>0</v>
      </c>
      <c r="P165" s="17">
        <v>0</v>
      </c>
      <c r="Q165" s="17">
        <f>Tabella1[[#This Row],[COFIN. RIS. PROP.
PSRv3]]-Tabella1[[#This Row],[COFIN. RIS. PROP.
PSRv2]]</f>
        <v>0</v>
      </c>
      <c r="R165" s="17">
        <v>0</v>
      </c>
      <c r="S165" s="17">
        <v>0</v>
      </c>
      <c r="T165" s="17">
        <f>Tabella1[[#This Row],[INDENNIZZO ASS
PSR v3]]-Tabella1[[#This Row],[INDENNIZZO ASS
PSR v2]]</f>
        <v>0</v>
      </c>
      <c r="U165" s="18" t="s">
        <v>26</v>
      </c>
    </row>
    <row r="166" spans="1:21" s="2" customFormat="1" ht="32" x14ac:dyDescent="0.2">
      <c r="A166" s="13" t="s">
        <v>87</v>
      </c>
      <c r="B166" s="14" t="s">
        <v>16</v>
      </c>
      <c r="C166" s="14" t="s">
        <v>8</v>
      </c>
      <c r="D166" s="14" t="s">
        <v>12</v>
      </c>
      <c r="E166" s="15" t="s">
        <v>88</v>
      </c>
      <c r="F166" s="16">
        <v>9753424.7899999991</v>
      </c>
      <c r="G166" s="16">
        <v>10464877.390000001</v>
      </c>
      <c r="H166" s="17">
        <f>Tabella1[[#This Row],[CONTRIBUTO CS
PSR v3]]-Tabella1[[#This Row],[CONTRIBUTO CS
PSR v2]]</f>
        <v>711452.60000000149</v>
      </c>
      <c r="I166" s="17">
        <v>0</v>
      </c>
      <c r="J166" s="17">
        <v>0</v>
      </c>
      <c r="K166" s="17">
        <f>Tabella1[[#This Row],[DONAZIONE CS
PSR v3]]-Tabella1[[#This Row],[DONAZIONE CS
PSR v2]]</f>
        <v>0</v>
      </c>
      <c r="L166" s="17">
        <v>0</v>
      </c>
      <c r="M166" s="17">
        <v>0</v>
      </c>
      <c r="N166" s="17">
        <f>Tabella1[[#This Row],[ALTRI FIN.
PSR v3]]-Tabella1[[#This Row],[ALTRI FIN.
PSR v2]]</f>
        <v>0</v>
      </c>
      <c r="O166" s="17">
        <v>0</v>
      </c>
      <c r="P166" s="17">
        <v>0</v>
      </c>
      <c r="Q166" s="17">
        <f>Tabella1[[#This Row],[COFIN. RIS. PROP.
PSRv3]]-Tabella1[[#This Row],[COFIN. RIS. PROP.
PSRv2]]</f>
        <v>0</v>
      </c>
      <c r="R166" s="17">
        <v>0</v>
      </c>
      <c r="S166" s="17">
        <v>0</v>
      </c>
      <c r="T166" s="17">
        <f>Tabella1[[#This Row],[INDENNIZZO ASS
PSR v3]]-Tabella1[[#This Row],[INDENNIZZO ASS
PSR v2]]</f>
        <v>0</v>
      </c>
      <c r="U166" s="18" t="s">
        <v>26</v>
      </c>
    </row>
    <row r="167" spans="1:21" s="2" customFormat="1" ht="32" x14ac:dyDescent="0.2">
      <c r="A167" s="13" t="s">
        <v>89</v>
      </c>
      <c r="B167" s="14" t="s">
        <v>16</v>
      </c>
      <c r="C167" s="14" t="s">
        <v>8</v>
      </c>
      <c r="D167" s="14" t="s">
        <v>90</v>
      </c>
      <c r="E167" s="15" t="s">
        <v>91</v>
      </c>
      <c r="F167" s="16">
        <v>183000</v>
      </c>
      <c r="G167" s="16">
        <v>49640.34</v>
      </c>
      <c r="H167" s="17">
        <f>Tabella1[[#This Row],[CONTRIBUTO CS
PSR v3]]-Tabella1[[#This Row],[CONTRIBUTO CS
PSR v2]]</f>
        <v>-133359.66</v>
      </c>
      <c r="I167" s="17">
        <v>0</v>
      </c>
      <c r="J167" s="17">
        <v>0</v>
      </c>
      <c r="K167" s="17">
        <f>Tabella1[[#This Row],[DONAZIONE CS
PSR v3]]-Tabella1[[#This Row],[DONAZIONE CS
PSR v2]]</f>
        <v>0</v>
      </c>
      <c r="L167" s="17">
        <v>0</v>
      </c>
      <c r="M167" s="17">
        <v>0</v>
      </c>
      <c r="N167" s="17">
        <f>Tabella1[[#This Row],[ALTRI FIN.
PSR v3]]-Tabella1[[#This Row],[ALTRI FIN.
PSR v2]]</f>
        <v>0</v>
      </c>
      <c r="O167" s="17">
        <v>0</v>
      </c>
      <c r="P167" s="17">
        <v>0</v>
      </c>
      <c r="Q167" s="17">
        <f>Tabella1[[#This Row],[COFIN. RIS. PROP.
PSRv3]]-Tabella1[[#This Row],[COFIN. RIS. PROP.
PSRv2]]</f>
        <v>0</v>
      </c>
      <c r="R167" s="17">
        <v>0</v>
      </c>
      <c r="S167" s="17">
        <v>0</v>
      </c>
      <c r="T167" s="17">
        <f>Tabella1[[#This Row],[INDENNIZZO ASS
PSR v3]]-Tabella1[[#This Row],[INDENNIZZO ASS
PSR v2]]</f>
        <v>0</v>
      </c>
      <c r="U167" s="18" t="s">
        <v>26</v>
      </c>
    </row>
    <row r="168" spans="1:21" s="2" customFormat="1" ht="80" x14ac:dyDescent="0.2">
      <c r="A168" s="13" t="s">
        <v>92</v>
      </c>
      <c r="B168" s="14" t="s">
        <v>16</v>
      </c>
      <c r="C168" s="14" t="s">
        <v>8</v>
      </c>
      <c r="D168" s="14" t="s">
        <v>93</v>
      </c>
      <c r="E168" s="15" t="s">
        <v>94</v>
      </c>
      <c r="F168" s="16">
        <v>90000</v>
      </c>
      <c r="G168" s="16">
        <v>0</v>
      </c>
      <c r="H168" s="17">
        <f>Tabella1[[#This Row],[CONTRIBUTO CS
PSR v3]]-Tabella1[[#This Row],[CONTRIBUTO CS
PSR v2]]</f>
        <v>-90000</v>
      </c>
      <c r="I168" s="17">
        <v>0</v>
      </c>
      <c r="J168" s="17">
        <v>0</v>
      </c>
      <c r="K168" s="17">
        <f>Tabella1[[#This Row],[DONAZIONE CS
PSR v3]]-Tabella1[[#This Row],[DONAZIONE CS
PSR v2]]</f>
        <v>0</v>
      </c>
      <c r="L168" s="17">
        <v>0</v>
      </c>
      <c r="M168" s="17">
        <v>0</v>
      </c>
      <c r="N168" s="17">
        <f>Tabella1[[#This Row],[ALTRI FIN.
PSR v3]]-Tabella1[[#This Row],[ALTRI FIN.
PSR v2]]</f>
        <v>0</v>
      </c>
      <c r="O168" s="17">
        <v>0</v>
      </c>
      <c r="P168" s="17">
        <v>0</v>
      </c>
      <c r="Q168" s="17">
        <f>Tabella1[[#This Row],[COFIN. RIS. PROP.
PSRv3]]-Tabella1[[#This Row],[COFIN. RIS. PROP.
PSRv2]]</f>
        <v>0</v>
      </c>
      <c r="R168" s="17">
        <v>0</v>
      </c>
      <c r="S168" s="17">
        <v>0</v>
      </c>
      <c r="T168" s="17">
        <f>Tabella1[[#This Row],[INDENNIZZO ASS
PSR v3]]-Tabella1[[#This Row],[INDENNIZZO ASS
PSR v2]]</f>
        <v>0</v>
      </c>
      <c r="U168" s="18" t="s">
        <v>26</v>
      </c>
    </row>
    <row r="169" spans="1:21" s="2" customFormat="1" ht="144" x14ac:dyDescent="0.2">
      <c r="A169" s="13" t="s">
        <v>95</v>
      </c>
      <c r="B169" s="14" t="s">
        <v>16</v>
      </c>
      <c r="C169" s="14" t="s">
        <v>8</v>
      </c>
      <c r="D169" s="14" t="s">
        <v>96</v>
      </c>
      <c r="E169" s="15" t="s">
        <v>97</v>
      </c>
      <c r="F169" s="16">
        <v>2000000</v>
      </c>
      <c r="G169" s="16">
        <v>3400000</v>
      </c>
      <c r="H169" s="17">
        <f>Tabella1[[#This Row],[CONTRIBUTO CS
PSR v3]]-Tabella1[[#This Row],[CONTRIBUTO CS
PSR v2]]</f>
        <v>1400000</v>
      </c>
      <c r="I169" s="17">
        <v>0</v>
      </c>
      <c r="J169" s="17">
        <v>0</v>
      </c>
      <c r="K169" s="17">
        <f>Tabella1[[#This Row],[DONAZIONE CS
PSR v3]]-Tabella1[[#This Row],[DONAZIONE CS
PSR v2]]</f>
        <v>0</v>
      </c>
      <c r="L169" s="17">
        <v>0</v>
      </c>
      <c r="M169" s="17">
        <v>0</v>
      </c>
      <c r="N169" s="17">
        <f>Tabella1[[#This Row],[ALTRI FIN.
PSR v3]]-Tabella1[[#This Row],[ALTRI FIN.
PSR v2]]</f>
        <v>0</v>
      </c>
      <c r="O169" s="17">
        <v>0</v>
      </c>
      <c r="P169" s="17">
        <v>0</v>
      </c>
      <c r="Q169" s="17">
        <f>Tabella1[[#This Row],[COFIN. RIS. PROP.
PSRv3]]-Tabella1[[#This Row],[COFIN. RIS. PROP.
PSRv2]]</f>
        <v>0</v>
      </c>
      <c r="R169" s="17">
        <v>0</v>
      </c>
      <c r="S169" s="17">
        <v>0</v>
      </c>
      <c r="T169" s="17">
        <f>Tabella1[[#This Row],[INDENNIZZO ASS
PSR v3]]-Tabella1[[#This Row],[INDENNIZZO ASS
PSR v2]]</f>
        <v>0</v>
      </c>
      <c r="U169" s="18" t="s">
        <v>26</v>
      </c>
    </row>
    <row r="170" spans="1:21" s="2" customFormat="1" ht="64" x14ac:dyDescent="0.2">
      <c r="A170" s="13" t="s">
        <v>31</v>
      </c>
      <c r="B170" s="14" t="s">
        <v>16</v>
      </c>
      <c r="C170" s="14" t="s">
        <v>8</v>
      </c>
      <c r="D170" s="14" t="s">
        <v>19</v>
      </c>
      <c r="E170" s="15" t="s">
        <v>27</v>
      </c>
      <c r="F170" s="16">
        <v>1551602.91</v>
      </c>
      <c r="G170" s="16">
        <v>1750801</v>
      </c>
      <c r="H170" s="17">
        <f>Tabella1[[#This Row],[CONTRIBUTO CS
PSR v3]]-Tabella1[[#This Row],[CONTRIBUTO CS
PSR v2]]</f>
        <v>199198.09000000008</v>
      </c>
      <c r="I170" s="17">
        <v>0</v>
      </c>
      <c r="J170" s="17">
        <v>0</v>
      </c>
      <c r="K170" s="17">
        <f>Tabella1[[#This Row],[DONAZIONE CS
PSR v3]]-Tabella1[[#This Row],[DONAZIONE CS
PSR v2]]</f>
        <v>0</v>
      </c>
      <c r="L170" s="17">
        <v>0</v>
      </c>
      <c r="M170" s="17">
        <v>0</v>
      </c>
      <c r="N170" s="17">
        <f>Tabella1[[#This Row],[ALTRI FIN.
PSR v3]]-Tabella1[[#This Row],[ALTRI FIN.
PSR v2]]</f>
        <v>0</v>
      </c>
      <c r="O170" s="17">
        <v>0</v>
      </c>
      <c r="P170" s="17">
        <v>0</v>
      </c>
      <c r="Q170" s="17">
        <f>Tabella1[[#This Row],[COFIN. RIS. PROP.
PSRv3]]-Tabella1[[#This Row],[COFIN. RIS. PROP.
PSRv2]]</f>
        <v>0</v>
      </c>
      <c r="R170" s="17">
        <v>0</v>
      </c>
      <c r="S170" s="17">
        <v>0</v>
      </c>
      <c r="T170" s="17">
        <f>Tabella1[[#This Row],[INDENNIZZO ASS
PSR v3]]-Tabella1[[#This Row],[INDENNIZZO ASS
PSR v2]]</f>
        <v>0</v>
      </c>
      <c r="U170" s="18" t="s">
        <v>26</v>
      </c>
    </row>
    <row r="171" spans="1:21" s="2" customFormat="1" ht="32" x14ac:dyDescent="0.2">
      <c r="A171" s="13" t="s">
        <v>98</v>
      </c>
      <c r="B171" s="14" t="s">
        <v>16</v>
      </c>
      <c r="C171" s="14" t="s">
        <v>8</v>
      </c>
      <c r="D171" s="14" t="s">
        <v>85</v>
      </c>
      <c r="E171" s="15" t="s">
        <v>99</v>
      </c>
      <c r="F171" s="16">
        <v>2185000</v>
      </c>
      <c r="G171" s="16">
        <v>2635000</v>
      </c>
      <c r="H171" s="17">
        <f>Tabella1[[#This Row],[CONTRIBUTO CS
PSR v3]]-Tabella1[[#This Row],[CONTRIBUTO CS
PSR v2]]</f>
        <v>450000</v>
      </c>
      <c r="I171" s="17">
        <v>0</v>
      </c>
      <c r="J171" s="17">
        <v>0</v>
      </c>
      <c r="K171" s="17">
        <f>Tabella1[[#This Row],[DONAZIONE CS
PSR v3]]-Tabella1[[#This Row],[DONAZIONE CS
PSR v2]]</f>
        <v>0</v>
      </c>
      <c r="L171" s="17">
        <v>0</v>
      </c>
      <c r="M171" s="17">
        <v>0</v>
      </c>
      <c r="N171" s="17">
        <f>Tabella1[[#This Row],[ALTRI FIN.
PSR v3]]-Tabella1[[#This Row],[ALTRI FIN.
PSR v2]]</f>
        <v>0</v>
      </c>
      <c r="O171" s="17">
        <v>0</v>
      </c>
      <c r="P171" s="17">
        <v>0</v>
      </c>
      <c r="Q171" s="17">
        <f>Tabella1[[#This Row],[COFIN. RIS. PROP.
PSRv3]]-Tabella1[[#This Row],[COFIN. RIS. PROP.
PSRv2]]</f>
        <v>0</v>
      </c>
      <c r="R171" s="17">
        <v>0</v>
      </c>
      <c r="S171" s="17">
        <v>0</v>
      </c>
      <c r="T171" s="17">
        <f>Tabella1[[#This Row],[INDENNIZZO ASS
PSR v3]]-Tabella1[[#This Row],[INDENNIZZO ASS
PSR v2]]</f>
        <v>0</v>
      </c>
      <c r="U171" s="18" t="s">
        <v>26</v>
      </c>
    </row>
    <row r="172" spans="1:21" s="2" customFormat="1" ht="160" x14ac:dyDescent="0.2">
      <c r="A172" s="13" t="s">
        <v>100</v>
      </c>
      <c r="B172" s="14" t="s">
        <v>16</v>
      </c>
      <c r="C172" s="14" t="s">
        <v>8</v>
      </c>
      <c r="D172" s="14" t="s">
        <v>85</v>
      </c>
      <c r="E172" s="15" t="s">
        <v>101</v>
      </c>
      <c r="F172" s="16">
        <v>3736008.97</v>
      </c>
      <c r="G172" s="16">
        <v>4337008.97</v>
      </c>
      <c r="H172" s="17">
        <f>Tabella1[[#This Row],[CONTRIBUTO CS
PSR v3]]-Tabella1[[#This Row],[CONTRIBUTO CS
PSR v2]]</f>
        <v>600999.99999999953</v>
      </c>
      <c r="I172" s="17">
        <v>0</v>
      </c>
      <c r="J172" s="17">
        <v>0</v>
      </c>
      <c r="K172" s="17">
        <f>Tabella1[[#This Row],[DONAZIONE CS
PSR v3]]-Tabella1[[#This Row],[DONAZIONE CS
PSR v2]]</f>
        <v>0</v>
      </c>
      <c r="L172" s="17">
        <v>0</v>
      </c>
      <c r="M172" s="17">
        <v>0</v>
      </c>
      <c r="N172" s="17">
        <f>Tabella1[[#This Row],[ALTRI FIN.
PSR v3]]-Tabella1[[#This Row],[ALTRI FIN.
PSR v2]]</f>
        <v>0</v>
      </c>
      <c r="O172" s="17">
        <v>0</v>
      </c>
      <c r="P172" s="17">
        <v>0</v>
      </c>
      <c r="Q172" s="17">
        <f>Tabella1[[#This Row],[COFIN. RIS. PROP.
PSRv3]]-Tabella1[[#This Row],[COFIN. RIS. PROP.
PSRv2]]</f>
        <v>0</v>
      </c>
      <c r="R172" s="17">
        <v>0</v>
      </c>
      <c r="S172" s="17">
        <v>0</v>
      </c>
      <c r="T172" s="17">
        <f>Tabella1[[#This Row],[INDENNIZZO ASS
PSR v3]]-Tabella1[[#This Row],[INDENNIZZO ASS
PSR v2]]</f>
        <v>0</v>
      </c>
      <c r="U172" s="18" t="s">
        <v>26</v>
      </c>
    </row>
    <row r="173" spans="1:21" s="2" customFormat="1" ht="32" x14ac:dyDescent="0.2">
      <c r="A173" s="13" t="s">
        <v>102</v>
      </c>
      <c r="B173" s="14" t="s">
        <v>16</v>
      </c>
      <c r="C173" s="14" t="s">
        <v>8</v>
      </c>
      <c r="D173" s="14" t="s">
        <v>103</v>
      </c>
      <c r="E173" s="15" t="s">
        <v>104</v>
      </c>
      <c r="F173" s="16">
        <v>40000</v>
      </c>
      <c r="G173" s="16">
        <v>0</v>
      </c>
      <c r="H173" s="17">
        <f>Tabella1[[#This Row],[CONTRIBUTO CS
PSR v3]]-Tabella1[[#This Row],[CONTRIBUTO CS
PSR v2]]</f>
        <v>-40000</v>
      </c>
      <c r="I173" s="17">
        <v>0</v>
      </c>
      <c r="J173" s="17">
        <v>0</v>
      </c>
      <c r="K173" s="17">
        <f>Tabella1[[#This Row],[DONAZIONE CS
PSR v3]]-Tabella1[[#This Row],[DONAZIONE CS
PSR v2]]</f>
        <v>0</v>
      </c>
      <c r="L173" s="17">
        <v>0</v>
      </c>
      <c r="M173" s="17">
        <v>0</v>
      </c>
      <c r="N173" s="17">
        <f>Tabella1[[#This Row],[ALTRI FIN.
PSR v3]]-Tabella1[[#This Row],[ALTRI FIN.
PSR v2]]</f>
        <v>0</v>
      </c>
      <c r="O173" s="17">
        <v>0</v>
      </c>
      <c r="P173" s="17">
        <v>0</v>
      </c>
      <c r="Q173" s="17">
        <f>Tabella1[[#This Row],[COFIN. RIS. PROP.
PSRv3]]-Tabella1[[#This Row],[COFIN. RIS. PROP.
PSRv2]]</f>
        <v>0</v>
      </c>
      <c r="R173" s="17">
        <v>0</v>
      </c>
      <c r="S173" s="17">
        <v>0</v>
      </c>
      <c r="T173" s="17">
        <f>Tabella1[[#This Row],[INDENNIZZO ASS
PSR v3]]-Tabella1[[#This Row],[INDENNIZZO ASS
PSR v2]]</f>
        <v>0</v>
      </c>
      <c r="U173" s="18" t="s">
        <v>26</v>
      </c>
    </row>
    <row r="174" spans="1:21" s="2" customFormat="1" ht="80" x14ac:dyDescent="0.2">
      <c r="A174" s="13" t="s">
        <v>105</v>
      </c>
      <c r="B174" s="14" t="s">
        <v>16</v>
      </c>
      <c r="C174" s="14" t="s">
        <v>8</v>
      </c>
      <c r="D174" s="14" t="s">
        <v>93</v>
      </c>
      <c r="E174" s="15" t="s">
        <v>106</v>
      </c>
      <c r="F174" s="16">
        <v>226487.41</v>
      </c>
      <c r="G174" s="16">
        <v>745000</v>
      </c>
      <c r="H174" s="17">
        <f>Tabella1[[#This Row],[CONTRIBUTO CS
PSR v3]]-Tabella1[[#This Row],[CONTRIBUTO CS
PSR v2]]</f>
        <v>518512.58999999997</v>
      </c>
      <c r="I174" s="17">
        <v>0</v>
      </c>
      <c r="J174" s="17">
        <v>0</v>
      </c>
      <c r="K174" s="17">
        <f>Tabella1[[#This Row],[DONAZIONE CS
PSR v3]]-Tabella1[[#This Row],[DONAZIONE CS
PSR v2]]</f>
        <v>0</v>
      </c>
      <c r="L174" s="17">
        <v>0</v>
      </c>
      <c r="M174" s="17">
        <v>0</v>
      </c>
      <c r="N174" s="17">
        <f>Tabella1[[#This Row],[ALTRI FIN.
PSR v3]]-Tabella1[[#This Row],[ALTRI FIN.
PSR v2]]</f>
        <v>0</v>
      </c>
      <c r="O174" s="17">
        <v>0</v>
      </c>
      <c r="P174" s="17">
        <v>0</v>
      </c>
      <c r="Q174" s="17">
        <f>Tabella1[[#This Row],[COFIN. RIS. PROP.
PSRv3]]-Tabella1[[#This Row],[COFIN. RIS. PROP.
PSRv2]]</f>
        <v>0</v>
      </c>
      <c r="R174" s="17">
        <v>0</v>
      </c>
      <c r="S174" s="17">
        <v>0</v>
      </c>
      <c r="T174" s="17">
        <f>Tabella1[[#This Row],[INDENNIZZO ASS
PSR v3]]-Tabella1[[#This Row],[INDENNIZZO ASS
PSR v2]]</f>
        <v>0</v>
      </c>
      <c r="U174" s="18" t="s">
        <v>26</v>
      </c>
    </row>
    <row r="175" spans="1:21" s="2" customFormat="1" ht="176" x14ac:dyDescent="0.2">
      <c r="A175" s="13" t="s">
        <v>107</v>
      </c>
      <c r="B175" s="14" t="s">
        <v>16</v>
      </c>
      <c r="C175" s="14" t="s">
        <v>8</v>
      </c>
      <c r="D175" s="14" t="s">
        <v>93</v>
      </c>
      <c r="E175" s="15" t="s">
        <v>108</v>
      </c>
      <c r="F175" s="16">
        <v>257168</v>
      </c>
      <c r="G175" s="16">
        <v>995000</v>
      </c>
      <c r="H175" s="17">
        <f>Tabella1[[#This Row],[CONTRIBUTO CS
PSR v3]]-Tabella1[[#This Row],[CONTRIBUTO CS
PSR v2]]</f>
        <v>737832</v>
      </c>
      <c r="I175" s="17">
        <v>0</v>
      </c>
      <c r="J175" s="17">
        <v>0</v>
      </c>
      <c r="K175" s="17">
        <f>Tabella1[[#This Row],[DONAZIONE CS
PSR v3]]-Tabella1[[#This Row],[DONAZIONE CS
PSR v2]]</f>
        <v>0</v>
      </c>
      <c r="L175" s="17">
        <v>0</v>
      </c>
      <c r="M175" s="17">
        <v>0</v>
      </c>
      <c r="N175" s="17">
        <f>Tabella1[[#This Row],[ALTRI FIN.
PSR v3]]-Tabella1[[#This Row],[ALTRI FIN.
PSR v2]]</f>
        <v>0</v>
      </c>
      <c r="O175" s="17">
        <v>0</v>
      </c>
      <c r="P175" s="17">
        <v>0</v>
      </c>
      <c r="Q175" s="17">
        <f>Tabella1[[#This Row],[COFIN. RIS. PROP.
PSRv3]]-Tabella1[[#This Row],[COFIN. RIS. PROP.
PSRv2]]</f>
        <v>0</v>
      </c>
      <c r="R175" s="17">
        <v>0</v>
      </c>
      <c r="S175" s="17">
        <v>0</v>
      </c>
      <c r="T175" s="17">
        <f>Tabella1[[#This Row],[INDENNIZZO ASS
PSR v3]]-Tabella1[[#This Row],[INDENNIZZO ASS
PSR v2]]</f>
        <v>0</v>
      </c>
      <c r="U175" s="18" t="s">
        <v>26</v>
      </c>
    </row>
    <row r="176" spans="1:21" s="2" customFormat="1" ht="80" x14ac:dyDescent="0.2">
      <c r="A176" s="13" t="s">
        <v>109</v>
      </c>
      <c r="B176" s="14" t="s">
        <v>16</v>
      </c>
      <c r="C176" s="14" t="s">
        <v>8</v>
      </c>
      <c r="D176" s="14" t="s">
        <v>93</v>
      </c>
      <c r="E176" s="15" t="s">
        <v>110</v>
      </c>
      <c r="F176" s="16">
        <v>100000</v>
      </c>
      <c r="G176" s="16">
        <v>285000</v>
      </c>
      <c r="H176" s="17">
        <f>Tabella1[[#This Row],[CONTRIBUTO CS
PSR v3]]-Tabella1[[#This Row],[CONTRIBUTO CS
PSR v2]]</f>
        <v>185000</v>
      </c>
      <c r="I176" s="17">
        <v>0</v>
      </c>
      <c r="J176" s="17">
        <v>0</v>
      </c>
      <c r="K176" s="17">
        <f>Tabella1[[#This Row],[DONAZIONE CS
PSR v3]]-Tabella1[[#This Row],[DONAZIONE CS
PSR v2]]</f>
        <v>0</v>
      </c>
      <c r="L176" s="17">
        <v>0</v>
      </c>
      <c r="M176" s="17">
        <v>0</v>
      </c>
      <c r="N176" s="17">
        <f>Tabella1[[#This Row],[ALTRI FIN.
PSR v3]]-Tabella1[[#This Row],[ALTRI FIN.
PSR v2]]</f>
        <v>0</v>
      </c>
      <c r="O176" s="17">
        <v>0</v>
      </c>
      <c r="P176" s="17">
        <v>0</v>
      </c>
      <c r="Q176" s="17">
        <f>Tabella1[[#This Row],[COFIN. RIS. PROP.
PSRv3]]-Tabella1[[#This Row],[COFIN. RIS. PROP.
PSRv2]]</f>
        <v>0</v>
      </c>
      <c r="R176" s="17">
        <v>0</v>
      </c>
      <c r="S176" s="17">
        <v>0</v>
      </c>
      <c r="T176" s="17">
        <f>Tabella1[[#This Row],[INDENNIZZO ASS
PSR v3]]-Tabella1[[#This Row],[INDENNIZZO ASS
PSR v2]]</f>
        <v>0</v>
      </c>
      <c r="U176" s="18" t="s">
        <v>26</v>
      </c>
    </row>
    <row r="177" spans="1:21" s="2" customFormat="1" ht="80" x14ac:dyDescent="0.2">
      <c r="A177" s="13" t="s">
        <v>111</v>
      </c>
      <c r="B177" s="14" t="s">
        <v>16</v>
      </c>
      <c r="C177" s="14" t="s">
        <v>8</v>
      </c>
      <c r="D177" s="14" t="s">
        <v>93</v>
      </c>
      <c r="E177" s="15" t="s">
        <v>112</v>
      </c>
      <c r="F177" s="16">
        <v>300000</v>
      </c>
      <c r="G177" s="16">
        <v>720000</v>
      </c>
      <c r="H177" s="17">
        <f>Tabella1[[#This Row],[CONTRIBUTO CS
PSR v3]]-Tabella1[[#This Row],[CONTRIBUTO CS
PSR v2]]</f>
        <v>420000</v>
      </c>
      <c r="I177" s="17">
        <v>0</v>
      </c>
      <c r="J177" s="17">
        <v>0</v>
      </c>
      <c r="K177" s="17">
        <f>Tabella1[[#This Row],[DONAZIONE CS
PSR v3]]-Tabella1[[#This Row],[DONAZIONE CS
PSR v2]]</f>
        <v>0</v>
      </c>
      <c r="L177" s="17">
        <v>0</v>
      </c>
      <c r="M177" s="17">
        <v>0</v>
      </c>
      <c r="N177" s="17">
        <f>Tabella1[[#This Row],[ALTRI FIN.
PSR v3]]-Tabella1[[#This Row],[ALTRI FIN.
PSR v2]]</f>
        <v>0</v>
      </c>
      <c r="O177" s="17">
        <v>0</v>
      </c>
      <c r="P177" s="17">
        <v>0</v>
      </c>
      <c r="Q177" s="17">
        <f>Tabella1[[#This Row],[COFIN. RIS. PROP.
PSRv3]]-Tabella1[[#This Row],[COFIN. RIS. PROP.
PSRv2]]</f>
        <v>0</v>
      </c>
      <c r="R177" s="17">
        <v>0</v>
      </c>
      <c r="S177" s="17">
        <v>0</v>
      </c>
      <c r="T177" s="17">
        <f>Tabella1[[#This Row],[INDENNIZZO ASS
PSR v3]]-Tabella1[[#This Row],[INDENNIZZO ASS
PSR v2]]</f>
        <v>0</v>
      </c>
      <c r="U177" s="18" t="s">
        <v>26</v>
      </c>
    </row>
    <row r="178" spans="1:21" s="2" customFormat="1" ht="96" x14ac:dyDescent="0.2">
      <c r="A178" s="13" t="s">
        <v>113</v>
      </c>
      <c r="B178" s="14" t="s">
        <v>16</v>
      </c>
      <c r="C178" s="14" t="s">
        <v>8</v>
      </c>
      <c r="D178" s="14" t="s">
        <v>93</v>
      </c>
      <c r="E178" s="15" t="s">
        <v>114</v>
      </c>
      <c r="F178" s="16">
        <v>120000</v>
      </c>
      <c r="G178" s="16">
        <v>285000</v>
      </c>
      <c r="H178" s="17">
        <f>Tabella1[[#This Row],[CONTRIBUTO CS
PSR v3]]-Tabella1[[#This Row],[CONTRIBUTO CS
PSR v2]]</f>
        <v>165000</v>
      </c>
      <c r="I178" s="17">
        <v>0</v>
      </c>
      <c r="J178" s="17">
        <v>0</v>
      </c>
      <c r="K178" s="17">
        <f>Tabella1[[#This Row],[DONAZIONE CS
PSR v3]]-Tabella1[[#This Row],[DONAZIONE CS
PSR v2]]</f>
        <v>0</v>
      </c>
      <c r="L178" s="17">
        <v>0</v>
      </c>
      <c r="M178" s="17">
        <v>0</v>
      </c>
      <c r="N178" s="17">
        <f>Tabella1[[#This Row],[ALTRI FIN.
PSR v3]]-Tabella1[[#This Row],[ALTRI FIN.
PSR v2]]</f>
        <v>0</v>
      </c>
      <c r="O178" s="17">
        <v>0</v>
      </c>
      <c r="P178" s="17">
        <v>0</v>
      </c>
      <c r="Q178" s="17">
        <f>Tabella1[[#This Row],[COFIN. RIS. PROP.
PSRv3]]-Tabella1[[#This Row],[COFIN. RIS. PROP.
PSRv2]]</f>
        <v>0</v>
      </c>
      <c r="R178" s="17">
        <v>0</v>
      </c>
      <c r="S178" s="17">
        <v>0</v>
      </c>
      <c r="T178" s="17">
        <f>Tabella1[[#This Row],[INDENNIZZO ASS
PSR v3]]-Tabella1[[#This Row],[INDENNIZZO ASS
PSR v2]]</f>
        <v>0</v>
      </c>
      <c r="U178" s="18" t="s">
        <v>26</v>
      </c>
    </row>
    <row r="179" spans="1:21" s="2" customFormat="1" ht="48" x14ac:dyDescent="0.2">
      <c r="A179" s="13" t="s">
        <v>115</v>
      </c>
      <c r="B179" s="14" t="s">
        <v>16</v>
      </c>
      <c r="C179" s="14" t="s">
        <v>8</v>
      </c>
      <c r="D179" s="14" t="s">
        <v>116</v>
      </c>
      <c r="E179" s="15" t="s">
        <v>117</v>
      </c>
      <c r="F179" s="16">
        <v>15000</v>
      </c>
      <c r="G179" s="16">
        <v>0</v>
      </c>
      <c r="H179" s="17">
        <f>Tabella1[[#This Row],[CONTRIBUTO CS
PSR v3]]-Tabella1[[#This Row],[CONTRIBUTO CS
PSR v2]]</f>
        <v>-15000</v>
      </c>
      <c r="I179" s="17">
        <v>0</v>
      </c>
      <c r="J179" s="17">
        <v>0</v>
      </c>
      <c r="K179" s="17">
        <f>Tabella1[[#This Row],[DONAZIONE CS
PSR v3]]-Tabella1[[#This Row],[DONAZIONE CS
PSR v2]]</f>
        <v>0</v>
      </c>
      <c r="L179" s="17">
        <v>0</v>
      </c>
      <c r="M179" s="17">
        <v>0</v>
      </c>
      <c r="N179" s="17">
        <f>Tabella1[[#This Row],[ALTRI FIN.
PSR v3]]-Tabella1[[#This Row],[ALTRI FIN.
PSR v2]]</f>
        <v>0</v>
      </c>
      <c r="O179" s="17">
        <v>0</v>
      </c>
      <c r="P179" s="17">
        <v>0</v>
      </c>
      <c r="Q179" s="17">
        <f>Tabella1[[#This Row],[COFIN. RIS. PROP.
PSRv3]]-Tabella1[[#This Row],[COFIN. RIS. PROP.
PSRv2]]</f>
        <v>0</v>
      </c>
      <c r="R179" s="17">
        <v>0</v>
      </c>
      <c r="S179" s="17">
        <v>0</v>
      </c>
      <c r="T179" s="17">
        <f>Tabella1[[#This Row],[INDENNIZZO ASS
PSR v3]]-Tabella1[[#This Row],[INDENNIZZO ASS
PSR v2]]</f>
        <v>0</v>
      </c>
      <c r="U179" s="18" t="s">
        <v>26</v>
      </c>
    </row>
    <row r="180" spans="1:21" s="2" customFormat="1" ht="96" x14ac:dyDescent="0.2">
      <c r="A180" s="13" t="s">
        <v>118</v>
      </c>
      <c r="B180" s="14" t="s">
        <v>16</v>
      </c>
      <c r="C180" s="14" t="s">
        <v>8</v>
      </c>
      <c r="D180" s="14" t="s">
        <v>119</v>
      </c>
      <c r="E180" s="15" t="s">
        <v>120</v>
      </c>
      <c r="F180" s="16">
        <v>1640000</v>
      </c>
      <c r="G180" s="16">
        <v>2640000</v>
      </c>
      <c r="H180" s="17">
        <f>Tabella1[[#This Row],[CONTRIBUTO CS
PSR v3]]-Tabella1[[#This Row],[CONTRIBUTO CS
PSR v2]]</f>
        <v>1000000</v>
      </c>
      <c r="I180" s="17">
        <v>0</v>
      </c>
      <c r="J180" s="17">
        <v>0</v>
      </c>
      <c r="K180" s="17">
        <f>Tabella1[[#This Row],[DONAZIONE CS
PSR v3]]-Tabella1[[#This Row],[DONAZIONE CS
PSR v2]]</f>
        <v>0</v>
      </c>
      <c r="L180" s="17">
        <v>0</v>
      </c>
      <c r="M180" s="17">
        <v>0</v>
      </c>
      <c r="N180" s="17">
        <f>Tabella1[[#This Row],[ALTRI FIN.
PSR v3]]-Tabella1[[#This Row],[ALTRI FIN.
PSR v2]]</f>
        <v>0</v>
      </c>
      <c r="O180" s="17">
        <v>0</v>
      </c>
      <c r="P180" s="17">
        <v>0</v>
      </c>
      <c r="Q180" s="17">
        <f>Tabella1[[#This Row],[COFIN. RIS. PROP.
PSRv3]]-Tabella1[[#This Row],[COFIN. RIS. PROP.
PSRv2]]</f>
        <v>0</v>
      </c>
      <c r="R180" s="17">
        <v>0</v>
      </c>
      <c r="S180" s="17">
        <v>0</v>
      </c>
      <c r="T180" s="17">
        <f>Tabella1[[#This Row],[INDENNIZZO ASS
PSR v3]]-Tabella1[[#This Row],[INDENNIZZO ASS
PSR v2]]</f>
        <v>0</v>
      </c>
      <c r="U180" s="18" t="s">
        <v>26</v>
      </c>
    </row>
    <row r="181" spans="1:21" s="2" customFormat="1" ht="112" x14ac:dyDescent="0.2">
      <c r="A181" s="13" t="s">
        <v>121</v>
      </c>
      <c r="B181" s="14" t="s">
        <v>16</v>
      </c>
      <c r="C181" s="14" t="s">
        <v>8</v>
      </c>
      <c r="D181" s="14" t="s">
        <v>119</v>
      </c>
      <c r="E181" s="15" t="s">
        <v>122</v>
      </c>
      <c r="F181" s="16">
        <v>878661</v>
      </c>
      <c r="G181" s="16">
        <v>1178661</v>
      </c>
      <c r="H181" s="17">
        <f>Tabella1[[#This Row],[CONTRIBUTO CS
PSR v3]]-Tabella1[[#This Row],[CONTRIBUTO CS
PSR v2]]</f>
        <v>300000</v>
      </c>
      <c r="I181" s="17">
        <v>0</v>
      </c>
      <c r="J181" s="17">
        <v>0</v>
      </c>
      <c r="K181" s="17">
        <f>Tabella1[[#This Row],[DONAZIONE CS
PSR v3]]-Tabella1[[#This Row],[DONAZIONE CS
PSR v2]]</f>
        <v>0</v>
      </c>
      <c r="L181" s="17">
        <v>0</v>
      </c>
      <c r="M181" s="17">
        <v>0</v>
      </c>
      <c r="N181" s="17">
        <f>Tabella1[[#This Row],[ALTRI FIN.
PSR v3]]-Tabella1[[#This Row],[ALTRI FIN.
PSR v2]]</f>
        <v>0</v>
      </c>
      <c r="O181" s="17">
        <v>0</v>
      </c>
      <c r="P181" s="17">
        <v>0</v>
      </c>
      <c r="Q181" s="17">
        <f>Tabella1[[#This Row],[COFIN. RIS. PROP.
PSRv3]]-Tabella1[[#This Row],[COFIN. RIS. PROP.
PSRv2]]</f>
        <v>0</v>
      </c>
      <c r="R181" s="17">
        <v>0</v>
      </c>
      <c r="S181" s="17">
        <v>0</v>
      </c>
      <c r="T181" s="17">
        <f>Tabella1[[#This Row],[INDENNIZZO ASS
PSR v3]]-Tabella1[[#This Row],[INDENNIZZO ASS
PSR v2]]</f>
        <v>0</v>
      </c>
      <c r="U181" s="18" t="s">
        <v>26</v>
      </c>
    </row>
    <row r="182" spans="1:21" s="2" customFormat="1" ht="112" x14ac:dyDescent="0.2">
      <c r="A182" s="13" t="s">
        <v>123</v>
      </c>
      <c r="B182" s="14" t="s">
        <v>16</v>
      </c>
      <c r="C182" s="14" t="s">
        <v>8</v>
      </c>
      <c r="D182" s="14" t="s">
        <v>119</v>
      </c>
      <c r="E182" s="15" t="s">
        <v>124</v>
      </c>
      <c r="F182" s="16">
        <v>892477.46</v>
      </c>
      <c r="G182" s="16">
        <v>1147477.46</v>
      </c>
      <c r="H182" s="17">
        <f>Tabella1[[#This Row],[CONTRIBUTO CS
PSR v3]]-Tabella1[[#This Row],[CONTRIBUTO CS
PSR v2]]</f>
        <v>255000</v>
      </c>
      <c r="I182" s="17">
        <v>0</v>
      </c>
      <c r="J182" s="17">
        <v>0</v>
      </c>
      <c r="K182" s="17">
        <f>Tabella1[[#This Row],[DONAZIONE CS
PSR v3]]-Tabella1[[#This Row],[DONAZIONE CS
PSR v2]]</f>
        <v>0</v>
      </c>
      <c r="L182" s="17">
        <v>0</v>
      </c>
      <c r="M182" s="17">
        <v>0</v>
      </c>
      <c r="N182" s="17">
        <f>Tabella1[[#This Row],[ALTRI FIN.
PSR v3]]-Tabella1[[#This Row],[ALTRI FIN.
PSR v2]]</f>
        <v>0</v>
      </c>
      <c r="O182" s="17">
        <v>0</v>
      </c>
      <c r="P182" s="17">
        <v>0</v>
      </c>
      <c r="Q182" s="17">
        <f>Tabella1[[#This Row],[COFIN. RIS. PROP.
PSRv3]]-Tabella1[[#This Row],[COFIN. RIS. PROP.
PSRv2]]</f>
        <v>0</v>
      </c>
      <c r="R182" s="17">
        <v>0</v>
      </c>
      <c r="S182" s="17">
        <v>0</v>
      </c>
      <c r="T182" s="17">
        <f>Tabella1[[#This Row],[INDENNIZZO ASS
PSR v3]]-Tabella1[[#This Row],[INDENNIZZO ASS
PSR v2]]</f>
        <v>0</v>
      </c>
      <c r="U182" s="18" t="s">
        <v>26</v>
      </c>
    </row>
    <row r="183" spans="1:21" s="2" customFormat="1" ht="80" x14ac:dyDescent="0.2">
      <c r="A183" s="13" t="s">
        <v>125</v>
      </c>
      <c r="B183" s="14" t="s">
        <v>16</v>
      </c>
      <c r="C183" s="14" t="s">
        <v>8</v>
      </c>
      <c r="D183" s="14" t="s">
        <v>119</v>
      </c>
      <c r="E183" s="15" t="s">
        <v>126</v>
      </c>
      <c r="F183" s="16">
        <v>1605000</v>
      </c>
      <c r="G183" s="16">
        <v>8105000</v>
      </c>
      <c r="H183" s="17">
        <f>Tabella1[[#This Row],[CONTRIBUTO CS
PSR v3]]-Tabella1[[#This Row],[CONTRIBUTO CS
PSR v2]]</f>
        <v>6500000</v>
      </c>
      <c r="I183" s="17">
        <v>0</v>
      </c>
      <c r="J183" s="17">
        <v>0</v>
      </c>
      <c r="K183" s="17">
        <f>Tabella1[[#This Row],[DONAZIONE CS
PSR v3]]-Tabella1[[#This Row],[DONAZIONE CS
PSR v2]]</f>
        <v>0</v>
      </c>
      <c r="L183" s="17">
        <v>0</v>
      </c>
      <c r="M183" s="17">
        <v>0</v>
      </c>
      <c r="N183" s="17">
        <f>Tabella1[[#This Row],[ALTRI FIN.
PSR v3]]-Tabella1[[#This Row],[ALTRI FIN.
PSR v2]]</f>
        <v>0</v>
      </c>
      <c r="O183" s="17">
        <v>0</v>
      </c>
      <c r="P183" s="17">
        <v>0</v>
      </c>
      <c r="Q183" s="17">
        <f>Tabella1[[#This Row],[COFIN. RIS. PROP.
PSRv3]]-Tabella1[[#This Row],[COFIN. RIS. PROP.
PSRv2]]</f>
        <v>0</v>
      </c>
      <c r="R183" s="17">
        <v>0</v>
      </c>
      <c r="S183" s="17">
        <v>0</v>
      </c>
      <c r="T183" s="17">
        <f>Tabella1[[#This Row],[INDENNIZZO ASS
PSR v3]]-Tabella1[[#This Row],[INDENNIZZO ASS
PSR v2]]</f>
        <v>0</v>
      </c>
      <c r="U183" s="18" t="s">
        <v>26</v>
      </c>
    </row>
    <row r="184" spans="1:21" s="2" customFormat="1" ht="128" x14ac:dyDescent="0.2">
      <c r="A184" s="13" t="s">
        <v>127</v>
      </c>
      <c r="B184" s="14" t="s">
        <v>16</v>
      </c>
      <c r="C184" s="14" t="s">
        <v>8</v>
      </c>
      <c r="D184" s="14" t="s">
        <v>119</v>
      </c>
      <c r="E184" s="15" t="s">
        <v>128</v>
      </c>
      <c r="F184" s="16">
        <v>1675000</v>
      </c>
      <c r="G184" s="16">
        <v>1420000</v>
      </c>
      <c r="H184" s="17">
        <f>Tabella1[[#This Row],[CONTRIBUTO CS
PSR v3]]-Tabella1[[#This Row],[CONTRIBUTO CS
PSR v2]]</f>
        <v>-255000</v>
      </c>
      <c r="I184" s="17">
        <v>0</v>
      </c>
      <c r="J184" s="17">
        <v>0</v>
      </c>
      <c r="K184" s="17">
        <f>Tabella1[[#This Row],[DONAZIONE CS
PSR v3]]-Tabella1[[#This Row],[DONAZIONE CS
PSR v2]]</f>
        <v>0</v>
      </c>
      <c r="L184" s="17">
        <v>0</v>
      </c>
      <c r="M184" s="17">
        <v>0</v>
      </c>
      <c r="N184" s="17">
        <f>Tabella1[[#This Row],[ALTRI FIN.
PSR v3]]-Tabella1[[#This Row],[ALTRI FIN.
PSR v2]]</f>
        <v>0</v>
      </c>
      <c r="O184" s="17">
        <v>0</v>
      </c>
      <c r="P184" s="17">
        <v>0</v>
      </c>
      <c r="Q184" s="17">
        <f>Tabella1[[#This Row],[COFIN. RIS. PROP.
PSRv3]]-Tabella1[[#This Row],[COFIN. RIS. PROP.
PSRv2]]</f>
        <v>0</v>
      </c>
      <c r="R184" s="17">
        <v>0</v>
      </c>
      <c r="S184" s="17">
        <v>0</v>
      </c>
      <c r="T184" s="17">
        <f>Tabella1[[#This Row],[INDENNIZZO ASS
PSR v3]]-Tabella1[[#This Row],[INDENNIZZO ASS
PSR v2]]</f>
        <v>0</v>
      </c>
      <c r="U184" s="18" t="s">
        <v>26</v>
      </c>
    </row>
    <row r="185" spans="1:21" s="2" customFormat="1" ht="80" x14ac:dyDescent="0.2">
      <c r="A185" s="13" t="s">
        <v>129</v>
      </c>
      <c r="B185" s="14" t="s">
        <v>16</v>
      </c>
      <c r="C185" s="14" t="s">
        <v>8</v>
      </c>
      <c r="D185" s="14" t="s">
        <v>130</v>
      </c>
      <c r="E185" s="15" t="s">
        <v>131</v>
      </c>
      <c r="F185" s="16">
        <v>168000</v>
      </c>
      <c r="G185" s="16">
        <v>260000</v>
      </c>
      <c r="H185" s="17">
        <f>Tabella1[[#This Row],[CONTRIBUTO CS
PSR v3]]-Tabella1[[#This Row],[CONTRIBUTO CS
PSR v2]]</f>
        <v>92000</v>
      </c>
      <c r="I185" s="17">
        <v>0</v>
      </c>
      <c r="J185" s="17">
        <v>0</v>
      </c>
      <c r="K185" s="17">
        <f>Tabella1[[#This Row],[DONAZIONE CS
PSR v3]]-Tabella1[[#This Row],[DONAZIONE CS
PSR v2]]</f>
        <v>0</v>
      </c>
      <c r="L185" s="17">
        <v>0</v>
      </c>
      <c r="M185" s="17">
        <v>0</v>
      </c>
      <c r="N185" s="17">
        <f>Tabella1[[#This Row],[ALTRI FIN.
PSR v3]]-Tabella1[[#This Row],[ALTRI FIN.
PSR v2]]</f>
        <v>0</v>
      </c>
      <c r="O185" s="17">
        <v>0</v>
      </c>
      <c r="P185" s="17">
        <v>0</v>
      </c>
      <c r="Q185" s="17">
        <f>Tabella1[[#This Row],[COFIN. RIS. PROP.
PSRv3]]-Tabella1[[#This Row],[COFIN. RIS. PROP.
PSRv2]]</f>
        <v>0</v>
      </c>
      <c r="R185" s="17">
        <v>0</v>
      </c>
      <c r="S185" s="17">
        <v>0</v>
      </c>
      <c r="T185" s="17">
        <f>Tabella1[[#This Row],[INDENNIZZO ASS
PSR v3]]-Tabella1[[#This Row],[INDENNIZZO ASS
PSR v2]]</f>
        <v>0</v>
      </c>
      <c r="U185" s="18" t="s">
        <v>26</v>
      </c>
    </row>
    <row r="186" spans="1:21" s="2" customFormat="1" ht="64" x14ac:dyDescent="0.2">
      <c r="A186" s="13" t="s">
        <v>132</v>
      </c>
      <c r="B186" s="14" t="s">
        <v>16</v>
      </c>
      <c r="C186" s="14" t="s">
        <v>8</v>
      </c>
      <c r="D186" s="14" t="s">
        <v>130</v>
      </c>
      <c r="E186" s="15" t="s">
        <v>133</v>
      </c>
      <c r="F186" s="16">
        <v>126000</v>
      </c>
      <c r="G186" s="16">
        <v>330000</v>
      </c>
      <c r="H186" s="17">
        <f>Tabella1[[#This Row],[CONTRIBUTO CS
PSR v3]]-Tabella1[[#This Row],[CONTRIBUTO CS
PSR v2]]</f>
        <v>204000</v>
      </c>
      <c r="I186" s="17">
        <v>0</v>
      </c>
      <c r="J186" s="17">
        <v>0</v>
      </c>
      <c r="K186" s="17">
        <f>Tabella1[[#This Row],[DONAZIONE CS
PSR v3]]-Tabella1[[#This Row],[DONAZIONE CS
PSR v2]]</f>
        <v>0</v>
      </c>
      <c r="L186" s="17">
        <v>0</v>
      </c>
      <c r="M186" s="17">
        <v>0</v>
      </c>
      <c r="N186" s="17">
        <f>Tabella1[[#This Row],[ALTRI FIN.
PSR v3]]-Tabella1[[#This Row],[ALTRI FIN.
PSR v2]]</f>
        <v>0</v>
      </c>
      <c r="O186" s="17">
        <v>0</v>
      </c>
      <c r="P186" s="17">
        <v>0</v>
      </c>
      <c r="Q186" s="17">
        <f>Tabella1[[#This Row],[COFIN. RIS. PROP.
PSRv3]]-Tabella1[[#This Row],[COFIN. RIS. PROP.
PSRv2]]</f>
        <v>0</v>
      </c>
      <c r="R186" s="17">
        <v>0</v>
      </c>
      <c r="S186" s="17">
        <v>0</v>
      </c>
      <c r="T186" s="17">
        <f>Tabella1[[#This Row],[INDENNIZZO ASS
PSR v3]]-Tabella1[[#This Row],[INDENNIZZO ASS
PSR v2]]</f>
        <v>0</v>
      </c>
      <c r="U186" s="18" t="s">
        <v>26</v>
      </c>
    </row>
    <row r="187" spans="1:21" s="2" customFormat="1" ht="64" x14ac:dyDescent="0.2">
      <c r="A187" s="13" t="s">
        <v>134</v>
      </c>
      <c r="B187" s="14" t="s">
        <v>16</v>
      </c>
      <c r="C187" s="14" t="s">
        <v>8</v>
      </c>
      <c r="D187" s="14" t="s">
        <v>130</v>
      </c>
      <c r="E187" s="15" t="s">
        <v>135</v>
      </c>
      <c r="F187" s="16">
        <v>420000</v>
      </c>
      <c r="G187" s="16">
        <v>540000</v>
      </c>
      <c r="H187" s="17">
        <f>Tabella1[[#This Row],[CONTRIBUTO CS
PSR v3]]-Tabella1[[#This Row],[CONTRIBUTO CS
PSR v2]]</f>
        <v>120000</v>
      </c>
      <c r="I187" s="17">
        <v>0</v>
      </c>
      <c r="J187" s="17">
        <v>0</v>
      </c>
      <c r="K187" s="17">
        <f>Tabella1[[#This Row],[DONAZIONE CS
PSR v3]]-Tabella1[[#This Row],[DONAZIONE CS
PSR v2]]</f>
        <v>0</v>
      </c>
      <c r="L187" s="17">
        <v>0</v>
      </c>
      <c r="M187" s="17">
        <v>0</v>
      </c>
      <c r="N187" s="17">
        <f>Tabella1[[#This Row],[ALTRI FIN.
PSR v3]]-Tabella1[[#This Row],[ALTRI FIN.
PSR v2]]</f>
        <v>0</v>
      </c>
      <c r="O187" s="17">
        <v>0</v>
      </c>
      <c r="P187" s="17">
        <v>0</v>
      </c>
      <c r="Q187" s="17">
        <f>Tabella1[[#This Row],[COFIN. RIS. PROP.
PSRv3]]-Tabella1[[#This Row],[COFIN. RIS. PROP.
PSRv2]]</f>
        <v>0</v>
      </c>
      <c r="R187" s="17">
        <v>0</v>
      </c>
      <c r="S187" s="17">
        <v>0</v>
      </c>
      <c r="T187" s="17">
        <f>Tabella1[[#This Row],[INDENNIZZO ASS
PSR v3]]-Tabella1[[#This Row],[INDENNIZZO ASS
PSR v2]]</f>
        <v>0</v>
      </c>
      <c r="U187" s="18" t="s">
        <v>26</v>
      </c>
    </row>
    <row r="188" spans="1:21" s="2" customFormat="1" ht="80" x14ac:dyDescent="0.2">
      <c r="A188" s="13" t="s">
        <v>136</v>
      </c>
      <c r="B188" s="14" t="s">
        <v>16</v>
      </c>
      <c r="C188" s="14" t="s">
        <v>8</v>
      </c>
      <c r="D188" s="14" t="s">
        <v>130</v>
      </c>
      <c r="E188" s="15" t="s">
        <v>137</v>
      </c>
      <c r="F188" s="16">
        <v>252000</v>
      </c>
      <c r="G188" s="16">
        <v>375000</v>
      </c>
      <c r="H188" s="17">
        <f>Tabella1[[#This Row],[CONTRIBUTO CS
PSR v3]]-Tabella1[[#This Row],[CONTRIBUTO CS
PSR v2]]</f>
        <v>123000</v>
      </c>
      <c r="I188" s="17">
        <v>0</v>
      </c>
      <c r="J188" s="17">
        <v>0</v>
      </c>
      <c r="K188" s="17">
        <f>Tabella1[[#This Row],[DONAZIONE CS
PSR v3]]-Tabella1[[#This Row],[DONAZIONE CS
PSR v2]]</f>
        <v>0</v>
      </c>
      <c r="L188" s="17">
        <v>0</v>
      </c>
      <c r="M188" s="17">
        <v>0</v>
      </c>
      <c r="N188" s="17">
        <f>Tabella1[[#This Row],[ALTRI FIN.
PSR v3]]-Tabella1[[#This Row],[ALTRI FIN.
PSR v2]]</f>
        <v>0</v>
      </c>
      <c r="O188" s="17">
        <v>0</v>
      </c>
      <c r="P188" s="17">
        <v>0</v>
      </c>
      <c r="Q188" s="17">
        <f>Tabella1[[#This Row],[COFIN. RIS. PROP.
PSRv3]]-Tabella1[[#This Row],[COFIN. RIS. PROP.
PSRv2]]</f>
        <v>0</v>
      </c>
      <c r="R188" s="17">
        <v>0</v>
      </c>
      <c r="S188" s="17">
        <v>0</v>
      </c>
      <c r="T188" s="17">
        <f>Tabella1[[#This Row],[INDENNIZZO ASS
PSR v3]]-Tabella1[[#This Row],[INDENNIZZO ASS
PSR v2]]</f>
        <v>0</v>
      </c>
      <c r="U188" s="18" t="s">
        <v>26</v>
      </c>
    </row>
    <row r="189" spans="1:21" s="2" customFormat="1" ht="64" x14ac:dyDescent="0.2">
      <c r="A189" s="13" t="s">
        <v>138</v>
      </c>
      <c r="B189" s="14" t="s">
        <v>16</v>
      </c>
      <c r="C189" s="14" t="s">
        <v>8</v>
      </c>
      <c r="D189" s="14" t="s">
        <v>130</v>
      </c>
      <c r="E189" s="15" t="s">
        <v>139</v>
      </c>
      <c r="F189" s="16">
        <v>50000</v>
      </c>
      <c r="G189" s="16">
        <v>380000</v>
      </c>
      <c r="H189" s="17">
        <f>Tabella1[[#This Row],[CONTRIBUTO CS
PSR v3]]-Tabella1[[#This Row],[CONTRIBUTO CS
PSR v2]]</f>
        <v>330000</v>
      </c>
      <c r="I189" s="17">
        <v>0</v>
      </c>
      <c r="J189" s="17">
        <v>0</v>
      </c>
      <c r="K189" s="17">
        <f>Tabella1[[#This Row],[DONAZIONE CS
PSR v3]]-Tabella1[[#This Row],[DONAZIONE CS
PSR v2]]</f>
        <v>0</v>
      </c>
      <c r="L189" s="17">
        <v>0</v>
      </c>
      <c r="M189" s="17">
        <v>0</v>
      </c>
      <c r="N189" s="17">
        <f>Tabella1[[#This Row],[ALTRI FIN.
PSR v3]]-Tabella1[[#This Row],[ALTRI FIN.
PSR v2]]</f>
        <v>0</v>
      </c>
      <c r="O189" s="17">
        <v>0</v>
      </c>
      <c r="P189" s="17">
        <v>0</v>
      </c>
      <c r="Q189" s="17">
        <f>Tabella1[[#This Row],[COFIN. RIS. PROP.
PSRv3]]-Tabella1[[#This Row],[COFIN. RIS. PROP.
PSRv2]]</f>
        <v>0</v>
      </c>
      <c r="R189" s="17">
        <v>0</v>
      </c>
      <c r="S189" s="17">
        <v>0</v>
      </c>
      <c r="T189" s="17">
        <f>Tabella1[[#This Row],[INDENNIZZO ASS
PSR v3]]-Tabella1[[#This Row],[INDENNIZZO ASS
PSR v2]]</f>
        <v>0</v>
      </c>
      <c r="U189" s="18" t="s">
        <v>26</v>
      </c>
    </row>
    <row r="190" spans="1:21" s="2" customFormat="1" ht="48" x14ac:dyDescent="0.2">
      <c r="A190" s="13" t="s">
        <v>140</v>
      </c>
      <c r="B190" s="14" t="s">
        <v>16</v>
      </c>
      <c r="C190" s="14" t="s">
        <v>8</v>
      </c>
      <c r="D190" s="14" t="s">
        <v>130</v>
      </c>
      <c r="E190" s="15" t="s">
        <v>141</v>
      </c>
      <c r="F190" s="16">
        <v>20000</v>
      </c>
      <c r="G190" s="16">
        <v>110000</v>
      </c>
      <c r="H190" s="17">
        <f>Tabella1[[#This Row],[CONTRIBUTO CS
PSR v3]]-Tabella1[[#This Row],[CONTRIBUTO CS
PSR v2]]</f>
        <v>90000</v>
      </c>
      <c r="I190" s="17">
        <v>0</v>
      </c>
      <c r="J190" s="17">
        <v>0</v>
      </c>
      <c r="K190" s="17">
        <f>Tabella1[[#This Row],[DONAZIONE CS
PSR v3]]-Tabella1[[#This Row],[DONAZIONE CS
PSR v2]]</f>
        <v>0</v>
      </c>
      <c r="L190" s="17">
        <v>0</v>
      </c>
      <c r="M190" s="17">
        <v>0</v>
      </c>
      <c r="N190" s="17">
        <f>Tabella1[[#This Row],[ALTRI FIN.
PSR v3]]-Tabella1[[#This Row],[ALTRI FIN.
PSR v2]]</f>
        <v>0</v>
      </c>
      <c r="O190" s="17">
        <v>0</v>
      </c>
      <c r="P190" s="17">
        <v>0</v>
      </c>
      <c r="Q190" s="17">
        <f>Tabella1[[#This Row],[COFIN. RIS. PROP.
PSRv3]]-Tabella1[[#This Row],[COFIN. RIS. PROP.
PSRv2]]</f>
        <v>0</v>
      </c>
      <c r="R190" s="17">
        <v>0</v>
      </c>
      <c r="S190" s="17">
        <v>0</v>
      </c>
      <c r="T190" s="17">
        <f>Tabella1[[#This Row],[INDENNIZZO ASS
PSR v3]]-Tabella1[[#This Row],[INDENNIZZO ASS
PSR v2]]</f>
        <v>0</v>
      </c>
      <c r="U190" s="18" t="s">
        <v>26</v>
      </c>
    </row>
    <row r="191" spans="1:21" s="2" customFormat="1" ht="64" x14ac:dyDescent="0.2">
      <c r="A191" s="13" t="s">
        <v>142</v>
      </c>
      <c r="B191" s="14" t="s">
        <v>16</v>
      </c>
      <c r="C191" s="14" t="s">
        <v>8</v>
      </c>
      <c r="D191" s="14" t="s">
        <v>130</v>
      </c>
      <c r="E191" s="15" t="s">
        <v>143</v>
      </c>
      <c r="F191" s="16">
        <v>20000</v>
      </c>
      <c r="G191" s="16">
        <v>245000</v>
      </c>
      <c r="H191" s="17">
        <f>Tabella1[[#This Row],[CONTRIBUTO CS
PSR v3]]-Tabella1[[#This Row],[CONTRIBUTO CS
PSR v2]]</f>
        <v>225000</v>
      </c>
      <c r="I191" s="17">
        <v>0</v>
      </c>
      <c r="J191" s="17">
        <v>0</v>
      </c>
      <c r="K191" s="17">
        <f>Tabella1[[#This Row],[DONAZIONE CS
PSR v3]]-Tabella1[[#This Row],[DONAZIONE CS
PSR v2]]</f>
        <v>0</v>
      </c>
      <c r="L191" s="17">
        <v>0</v>
      </c>
      <c r="M191" s="17">
        <v>0</v>
      </c>
      <c r="N191" s="17">
        <f>Tabella1[[#This Row],[ALTRI FIN.
PSR v3]]-Tabella1[[#This Row],[ALTRI FIN.
PSR v2]]</f>
        <v>0</v>
      </c>
      <c r="O191" s="17">
        <v>0</v>
      </c>
      <c r="P191" s="17">
        <v>0</v>
      </c>
      <c r="Q191" s="17">
        <f>Tabella1[[#This Row],[COFIN. RIS. PROP.
PSRv3]]-Tabella1[[#This Row],[COFIN. RIS. PROP.
PSRv2]]</f>
        <v>0</v>
      </c>
      <c r="R191" s="17">
        <v>0</v>
      </c>
      <c r="S191" s="17">
        <v>0</v>
      </c>
      <c r="T191" s="17">
        <f>Tabella1[[#This Row],[INDENNIZZO ASS
PSR v3]]-Tabella1[[#This Row],[INDENNIZZO ASS
PSR v2]]</f>
        <v>0</v>
      </c>
      <c r="U191" s="18" t="s">
        <v>26</v>
      </c>
    </row>
    <row r="192" spans="1:21" s="2" customFormat="1" ht="48" x14ac:dyDescent="0.2">
      <c r="A192" s="13" t="s">
        <v>144</v>
      </c>
      <c r="B192" s="14" t="s">
        <v>16</v>
      </c>
      <c r="C192" s="14" t="s">
        <v>8</v>
      </c>
      <c r="D192" s="14" t="s">
        <v>130</v>
      </c>
      <c r="E192" s="15" t="s">
        <v>145</v>
      </c>
      <c r="F192" s="16">
        <v>25000</v>
      </c>
      <c r="G192" s="16">
        <v>90000</v>
      </c>
      <c r="H192" s="17">
        <f>Tabella1[[#This Row],[CONTRIBUTO CS
PSR v3]]-Tabella1[[#This Row],[CONTRIBUTO CS
PSR v2]]</f>
        <v>65000</v>
      </c>
      <c r="I192" s="17">
        <v>0</v>
      </c>
      <c r="J192" s="17">
        <v>0</v>
      </c>
      <c r="K192" s="17">
        <f>Tabella1[[#This Row],[DONAZIONE CS
PSR v3]]-Tabella1[[#This Row],[DONAZIONE CS
PSR v2]]</f>
        <v>0</v>
      </c>
      <c r="L192" s="17">
        <v>0</v>
      </c>
      <c r="M192" s="17">
        <v>0</v>
      </c>
      <c r="N192" s="17">
        <f>Tabella1[[#This Row],[ALTRI FIN.
PSR v3]]-Tabella1[[#This Row],[ALTRI FIN.
PSR v2]]</f>
        <v>0</v>
      </c>
      <c r="O192" s="17">
        <v>0</v>
      </c>
      <c r="P192" s="17">
        <v>0</v>
      </c>
      <c r="Q192" s="17">
        <f>Tabella1[[#This Row],[COFIN. RIS. PROP.
PSRv3]]-Tabella1[[#This Row],[COFIN. RIS. PROP.
PSRv2]]</f>
        <v>0</v>
      </c>
      <c r="R192" s="17">
        <v>0</v>
      </c>
      <c r="S192" s="17">
        <v>0</v>
      </c>
      <c r="T192" s="17">
        <f>Tabella1[[#This Row],[INDENNIZZO ASS
PSR v3]]-Tabella1[[#This Row],[INDENNIZZO ASS
PSR v2]]</f>
        <v>0</v>
      </c>
      <c r="U192" s="18" t="s">
        <v>26</v>
      </c>
    </row>
    <row r="193" spans="1:21" s="2" customFormat="1" ht="64" x14ac:dyDescent="0.2">
      <c r="A193" s="13" t="s">
        <v>146</v>
      </c>
      <c r="B193" s="14" t="s">
        <v>16</v>
      </c>
      <c r="C193" s="14" t="s">
        <v>8</v>
      </c>
      <c r="D193" s="14" t="s">
        <v>130</v>
      </c>
      <c r="E193" s="15" t="s">
        <v>147</v>
      </c>
      <c r="F193" s="16">
        <v>120000</v>
      </c>
      <c r="G193" s="16">
        <v>180000</v>
      </c>
      <c r="H193" s="17">
        <f>Tabella1[[#This Row],[CONTRIBUTO CS
PSR v3]]-Tabella1[[#This Row],[CONTRIBUTO CS
PSR v2]]</f>
        <v>60000</v>
      </c>
      <c r="I193" s="17">
        <v>0</v>
      </c>
      <c r="J193" s="17">
        <v>0</v>
      </c>
      <c r="K193" s="17">
        <f>Tabella1[[#This Row],[DONAZIONE CS
PSR v3]]-Tabella1[[#This Row],[DONAZIONE CS
PSR v2]]</f>
        <v>0</v>
      </c>
      <c r="L193" s="17">
        <v>0</v>
      </c>
      <c r="M193" s="17">
        <v>0</v>
      </c>
      <c r="N193" s="17">
        <f>Tabella1[[#This Row],[ALTRI FIN.
PSR v3]]-Tabella1[[#This Row],[ALTRI FIN.
PSR v2]]</f>
        <v>0</v>
      </c>
      <c r="O193" s="17">
        <v>0</v>
      </c>
      <c r="P193" s="17">
        <v>0</v>
      </c>
      <c r="Q193" s="17">
        <f>Tabella1[[#This Row],[COFIN. RIS. PROP.
PSRv3]]-Tabella1[[#This Row],[COFIN. RIS. PROP.
PSRv2]]</f>
        <v>0</v>
      </c>
      <c r="R193" s="17">
        <v>0</v>
      </c>
      <c r="S193" s="17">
        <v>0</v>
      </c>
      <c r="T193" s="17">
        <f>Tabella1[[#This Row],[INDENNIZZO ASS
PSR v3]]-Tabella1[[#This Row],[INDENNIZZO ASS
PSR v2]]</f>
        <v>0</v>
      </c>
      <c r="U193" s="18" t="s">
        <v>26</v>
      </c>
    </row>
    <row r="194" spans="1:21" s="2" customFormat="1" ht="64" x14ac:dyDescent="0.2">
      <c r="A194" s="13" t="s">
        <v>148</v>
      </c>
      <c r="B194" s="14" t="s">
        <v>16</v>
      </c>
      <c r="C194" s="14" t="s">
        <v>8</v>
      </c>
      <c r="D194" s="14" t="s">
        <v>130</v>
      </c>
      <c r="E194" s="15" t="s">
        <v>149</v>
      </c>
      <c r="F194" s="16">
        <v>120000</v>
      </c>
      <c r="G194" s="16">
        <v>375000</v>
      </c>
      <c r="H194" s="17">
        <f>Tabella1[[#This Row],[CONTRIBUTO CS
PSR v3]]-Tabella1[[#This Row],[CONTRIBUTO CS
PSR v2]]</f>
        <v>255000</v>
      </c>
      <c r="I194" s="17">
        <v>0</v>
      </c>
      <c r="J194" s="17">
        <v>0</v>
      </c>
      <c r="K194" s="17">
        <f>Tabella1[[#This Row],[DONAZIONE CS
PSR v3]]-Tabella1[[#This Row],[DONAZIONE CS
PSR v2]]</f>
        <v>0</v>
      </c>
      <c r="L194" s="17">
        <v>0</v>
      </c>
      <c r="M194" s="17">
        <v>0</v>
      </c>
      <c r="N194" s="17">
        <f>Tabella1[[#This Row],[ALTRI FIN.
PSR v3]]-Tabella1[[#This Row],[ALTRI FIN.
PSR v2]]</f>
        <v>0</v>
      </c>
      <c r="O194" s="17">
        <v>0</v>
      </c>
      <c r="P194" s="17">
        <v>0</v>
      </c>
      <c r="Q194" s="17">
        <f>Tabella1[[#This Row],[COFIN. RIS. PROP.
PSRv3]]-Tabella1[[#This Row],[COFIN. RIS. PROP.
PSRv2]]</f>
        <v>0</v>
      </c>
      <c r="R194" s="17">
        <v>0</v>
      </c>
      <c r="S194" s="17">
        <v>0</v>
      </c>
      <c r="T194" s="17">
        <f>Tabella1[[#This Row],[INDENNIZZO ASS
PSR v3]]-Tabella1[[#This Row],[INDENNIZZO ASS
PSR v2]]</f>
        <v>0</v>
      </c>
      <c r="U194" s="18" t="s">
        <v>26</v>
      </c>
    </row>
    <row r="195" spans="1:21" s="2" customFormat="1" ht="64" x14ac:dyDescent="0.2">
      <c r="A195" s="13" t="s">
        <v>150</v>
      </c>
      <c r="B195" s="14" t="s">
        <v>16</v>
      </c>
      <c r="C195" s="14" t="s">
        <v>8</v>
      </c>
      <c r="D195" s="14" t="s">
        <v>130</v>
      </c>
      <c r="E195" s="15" t="s">
        <v>151</v>
      </c>
      <c r="F195" s="16">
        <v>450000</v>
      </c>
      <c r="G195" s="16">
        <v>570000</v>
      </c>
      <c r="H195" s="17">
        <f>Tabella1[[#This Row],[CONTRIBUTO CS
PSR v3]]-Tabella1[[#This Row],[CONTRIBUTO CS
PSR v2]]</f>
        <v>120000</v>
      </c>
      <c r="I195" s="17">
        <v>0</v>
      </c>
      <c r="J195" s="17">
        <v>0</v>
      </c>
      <c r="K195" s="17">
        <f>Tabella1[[#This Row],[DONAZIONE CS
PSR v3]]-Tabella1[[#This Row],[DONAZIONE CS
PSR v2]]</f>
        <v>0</v>
      </c>
      <c r="L195" s="17">
        <v>0</v>
      </c>
      <c r="M195" s="17">
        <v>0</v>
      </c>
      <c r="N195" s="17">
        <f>Tabella1[[#This Row],[ALTRI FIN.
PSR v3]]-Tabella1[[#This Row],[ALTRI FIN.
PSR v2]]</f>
        <v>0</v>
      </c>
      <c r="O195" s="17">
        <v>0</v>
      </c>
      <c r="P195" s="17">
        <v>0</v>
      </c>
      <c r="Q195" s="17">
        <f>Tabella1[[#This Row],[COFIN. RIS. PROP.
PSRv3]]-Tabella1[[#This Row],[COFIN. RIS. PROP.
PSRv2]]</f>
        <v>0</v>
      </c>
      <c r="R195" s="17">
        <v>0</v>
      </c>
      <c r="S195" s="17">
        <v>0</v>
      </c>
      <c r="T195" s="17">
        <f>Tabella1[[#This Row],[INDENNIZZO ASS
PSR v3]]-Tabella1[[#This Row],[INDENNIZZO ASS
PSR v2]]</f>
        <v>0</v>
      </c>
      <c r="U195" s="18" t="s">
        <v>26</v>
      </c>
    </row>
    <row r="196" spans="1:21" s="2" customFormat="1" ht="64" x14ac:dyDescent="0.2">
      <c r="A196" s="13" t="s">
        <v>152</v>
      </c>
      <c r="B196" s="14" t="s">
        <v>16</v>
      </c>
      <c r="C196" s="14" t="s">
        <v>8</v>
      </c>
      <c r="D196" s="14" t="s">
        <v>130</v>
      </c>
      <c r="E196" s="15" t="s">
        <v>153</v>
      </c>
      <c r="F196" s="16">
        <v>20000</v>
      </c>
      <c r="G196" s="16">
        <v>140000</v>
      </c>
      <c r="H196" s="17">
        <f>Tabella1[[#This Row],[CONTRIBUTO CS
PSR v3]]-Tabella1[[#This Row],[CONTRIBUTO CS
PSR v2]]</f>
        <v>120000</v>
      </c>
      <c r="I196" s="17">
        <v>0</v>
      </c>
      <c r="J196" s="17">
        <v>0</v>
      </c>
      <c r="K196" s="17">
        <f>Tabella1[[#This Row],[DONAZIONE CS
PSR v3]]-Tabella1[[#This Row],[DONAZIONE CS
PSR v2]]</f>
        <v>0</v>
      </c>
      <c r="L196" s="17">
        <v>0</v>
      </c>
      <c r="M196" s="17">
        <v>0</v>
      </c>
      <c r="N196" s="17">
        <f>Tabella1[[#This Row],[ALTRI FIN.
PSR v3]]-Tabella1[[#This Row],[ALTRI FIN.
PSR v2]]</f>
        <v>0</v>
      </c>
      <c r="O196" s="17">
        <v>0</v>
      </c>
      <c r="P196" s="17">
        <v>0</v>
      </c>
      <c r="Q196" s="17">
        <f>Tabella1[[#This Row],[COFIN. RIS. PROP.
PSRv3]]-Tabella1[[#This Row],[COFIN. RIS. PROP.
PSRv2]]</f>
        <v>0</v>
      </c>
      <c r="R196" s="17">
        <v>0</v>
      </c>
      <c r="S196" s="17">
        <v>0</v>
      </c>
      <c r="T196" s="17">
        <f>Tabella1[[#This Row],[INDENNIZZO ASS
PSR v3]]-Tabella1[[#This Row],[INDENNIZZO ASS
PSR v2]]</f>
        <v>0</v>
      </c>
      <c r="U196" s="18" t="s">
        <v>26</v>
      </c>
    </row>
    <row r="197" spans="1:21" s="2" customFormat="1" ht="64" x14ac:dyDescent="0.2">
      <c r="A197" s="13" t="s">
        <v>154</v>
      </c>
      <c r="B197" s="14" t="s">
        <v>16</v>
      </c>
      <c r="C197" s="14" t="s">
        <v>8</v>
      </c>
      <c r="D197" s="14" t="s">
        <v>130</v>
      </c>
      <c r="E197" s="15" t="s">
        <v>155</v>
      </c>
      <c r="F197" s="16">
        <v>20000</v>
      </c>
      <c r="G197" s="16">
        <v>85000</v>
      </c>
      <c r="H197" s="17">
        <f>Tabella1[[#This Row],[CONTRIBUTO CS
PSR v3]]-Tabella1[[#This Row],[CONTRIBUTO CS
PSR v2]]</f>
        <v>65000</v>
      </c>
      <c r="I197" s="17">
        <v>0</v>
      </c>
      <c r="J197" s="17">
        <v>0</v>
      </c>
      <c r="K197" s="17">
        <f>Tabella1[[#This Row],[DONAZIONE CS
PSR v3]]-Tabella1[[#This Row],[DONAZIONE CS
PSR v2]]</f>
        <v>0</v>
      </c>
      <c r="L197" s="17">
        <v>0</v>
      </c>
      <c r="M197" s="17">
        <v>0</v>
      </c>
      <c r="N197" s="17">
        <f>Tabella1[[#This Row],[ALTRI FIN.
PSR v3]]-Tabella1[[#This Row],[ALTRI FIN.
PSR v2]]</f>
        <v>0</v>
      </c>
      <c r="O197" s="17">
        <v>0</v>
      </c>
      <c r="P197" s="17">
        <v>0</v>
      </c>
      <c r="Q197" s="17">
        <f>Tabella1[[#This Row],[COFIN. RIS. PROP.
PSRv3]]-Tabella1[[#This Row],[COFIN. RIS. PROP.
PSRv2]]</f>
        <v>0</v>
      </c>
      <c r="R197" s="17">
        <v>0</v>
      </c>
      <c r="S197" s="17">
        <v>0</v>
      </c>
      <c r="T197" s="17">
        <f>Tabella1[[#This Row],[INDENNIZZO ASS
PSR v3]]-Tabella1[[#This Row],[INDENNIZZO ASS
PSR v2]]</f>
        <v>0</v>
      </c>
      <c r="U197" s="18" t="s">
        <v>26</v>
      </c>
    </row>
    <row r="198" spans="1:21" s="2" customFormat="1" ht="96" x14ac:dyDescent="0.2">
      <c r="A198" s="13" t="s">
        <v>156</v>
      </c>
      <c r="B198" s="14" t="s">
        <v>16</v>
      </c>
      <c r="C198" s="14" t="s">
        <v>8</v>
      </c>
      <c r="D198" s="14" t="s">
        <v>130</v>
      </c>
      <c r="E198" s="15" t="s">
        <v>157</v>
      </c>
      <c r="F198" s="16">
        <v>450000</v>
      </c>
      <c r="G198" s="16">
        <v>580000</v>
      </c>
      <c r="H198" s="17">
        <f>Tabella1[[#This Row],[CONTRIBUTO CS
PSR v3]]-Tabella1[[#This Row],[CONTRIBUTO CS
PSR v2]]</f>
        <v>130000</v>
      </c>
      <c r="I198" s="17">
        <v>0</v>
      </c>
      <c r="J198" s="17">
        <v>0</v>
      </c>
      <c r="K198" s="17">
        <f>Tabella1[[#This Row],[DONAZIONE CS
PSR v3]]-Tabella1[[#This Row],[DONAZIONE CS
PSR v2]]</f>
        <v>0</v>
      </c>
      <c r="L198" s="17">
        <v>0</v>
      </c>
      <c r="M198" s="17">
        <v>0</v>
      </c>
      <c r="N198" s="17">
        <f>Tabella1[[#This Row],[ALTRI FIN.
PSR v3]]-Tabella1[[#This Row],[ALTRI FIN.
PSR v2]]</f>
        <v>0</v>
      </c>
      <c r="O198" s="17">
        <v>0</v>
      </c>
      <c r="P198" s="17">
        <v>0</v>
      </c>
      <c r="Q198" s="17">
        <f>Tabella1[[#This Row],[COFIN. RIS. PROP.
PSRv3]]-Tabella1[[#This Row],[COFIN. RIS. PROP.
PSRv2]]</f>
        <v>0</v>
      </c>
      <c r="R198" s="17">
        <v>0</v>
      </c>
      <c r="S198" s="17">
        <v>0</v>
      </c>
      <c r="T198" s="17">
        <f>Tabella1[[#This Row],[INDENNIZZO ASS
PSR v3]]-Tabella1[[#This Row],[INDENNIZZO ASS
PSR v2]]</f>
        <v>0</v>
      </c>
      <c r="U198" s="18" t="s">
        <v>26</v>
      </c>
    </row>
    <row r="199" spans="1:21" s="2" customFormat="1" ht="64" x14ac:dyDescent="0.2">
      <c r="A199" s="13" t="s">
        <v>158</v>
      </c>
      <c r="B199" s="14" t="s">
        <v>16</v>
      </c>
      <c r="C199" s="14" t="s">
        <v>8</v>
      </c>
      <c r="D199" s="14" t="s">
        <v>159</v>
      </c>
      <c r="E199" s="15" t="s">
        <v>160</v>
      </c>
      <c r="F199" s="16">
        <v>898186.8</v>
      </c>
      <c r="G199" s="16">
        <v>2159705</v>
      </c>
      <c r="H199" s="17">
        <f>Tabella1[[#This Row],[CONTRIBUTO CS
PSR v3]]-Tabella1[[#This Row],[CONTRIBUTO CS
PSR v2]]</f>
        <v>1261518.2</v>
      </c>
      <c r="I199" s="17">
        <v>0</v>
      </c>
      <c r="J199" s="17">
        <v>0</v>
      </c>
      <c r="K199" s="17">
        <f>Tabella1[[#This Row],[DONAZIONE CS
PSR v3]]-Tabella1[[#This Row],[DONAZIONE CS
PSR v2]]</f>
        <v>0</v>
      </c>
      <c r="L199" s="17">
        <v>0</v>
      </c>
      <c r="M199" s="17">
        <v>0</v>
      </c>
      <c r="N199" s="17">
        <f>Tabella1[[#This Row],[ALTRI FIN.
PSR v3]]-Tabella1[[#This Row],[ALTRI FIN.
PSR v2]]</f>
        <v>0</v>
      </c>
      <c r="O199" s="17">
        <v>0</v>
      </c>
      <c r="P199" s="17">
        <v>0</v>
      </c>
      <c r="Q199" s="17">
        <f>Tabella1[[#This Row],[COFIN. RIS. PROP.
PSRv3]]-Tabella1[[#This Row],[COFIN. RIS. PROP.
PSRv2]]</f>
        <v>0</v>
      </c>
      <c r="R199" s="17">
        <v>0</v>
      </c>
      <c r="S199" s="17">
        <v>0</v>
      </c>
      <c r="T199" s="17">
        <f>Tabella1[[#This Row],[INDENNIZZO ASS
PSR v3]]-Tabella1[[#This Row],[INDENNIZZO ASS
PSR v2]]</f>
        <v>0</v>
      </c>
      <c r="U199" s="18" t="s">
        <v>26</v>
      </c>
    </row>
    <row r="200" spans="1:21" s="2" customFormat="1" ht="80" x14ac:dyDescent="0.2">
      <c r="A200" s="13" t="s">
        <v>161</v>
      </c>
      <c r="B200" s="14" t="s">
        <v>16</v>
      </c>
      <c r="C200" s="14" t="s">
        <v>8</v>
      </c>
      <c r="D200" s="14" t="s">
        <v>159</v>
      </c>
      <c r="E200" s="15" t="s">
        <v>162</v>
      </c>
      <c r="F200" s="16">
        <v>2065000</v>
      </c>
      <c r="G200" s="16">
        <v>3307953</v>
      </c>
      <c r="H200" s="17">
        <f>Tabella1[[#This Row],[CONTRIBUTO CS
PSR v3]]-Tabella1[[#This Row],[CONTRIBUTO CS
PSR v2]]</f>
        <v>1242953</v>
      </c>
      <c r="I200" s="17">
        <v>0</v>
      </c>
      <c r="J200" s="17">
        <v>0</v>
      </c>
      <c r="K200" s="17">
        <f>Tabella1[[#This Row],[DONAZIONE CS
PSR v3]]-Tabella1[[#This Row],[DONAZIONE CS
PSR v2]]</f>
        <v>0</v>
      </c>
      <c r="L200" s="17">
        <v>0</v>
      </c>
      <c r="M200" s="17">
        <v>0</v>
      </c>
      <c r="N200" s="17">
        <f>Tabella1[[#This Row],[ALTRI FIN.
PSR v3]]-Tabella1[[#This Row],[ALTRI FIN.
PSR v2]]</f>
        <v>0</v>
      </c>
      <c r="O200" s="17">
        <v>0</v>
      </c>
      <c r="P200" s="17">
        <v>0</v>
      </c>
      <c r="Q200" s="17">
        <f>Tabella1[[#This Row],[COFIN. RIS. PROP.
PSRv3]]-Tabella1[[#This Row],[COFIN. RIS. PROP.
PSRv2]]</f>
        <v>0</v>
      </c>
      <c r="R200" s="17">
        <v>0</v>
      </c>
      <c r="S200" s="17">
        <v>0</v>
      </c>
      <c r="T200" s="17">
        <f>Tabella1[[#This Row],[INDENNIZZO ASS
PSR v3]]-Tabella1[[#This Row],[INDENNIZZO ASS
PSR v2]]</f>
        <v>0</v>
      </c>
      <c r="U200" s="18" t="s">
        <v>26</v>
      </c>
    </row>
    <row r="201" spans="1:21" s="2" customFormat="1" ht="48" x14ac:dyDescent="0.2">
      <c r="A201" s="13" t="s">
        <v>163</v>
      </c>
      <c r="B201" s="14" t="s">
        <v>16</v>
      </c>
      <c r="C201" s="14" t="s">
        <v>8</v>
      </c>
      <c r="D201" s="14" t="s">
        <v>90</v>
      </c>
      <c r="E201" s="15" t="s">
        <v>164</v>
      </c>
      <c r="F201" s="16">
        <v>152500</v>
      </c>
      <c r="G201" s="16">
        <v>228750</v>
      </c>
      <c r="H201" s="17">
        <f>Tabella1[[#This Row],[CONTRIBUTO CS
PSR v3]]-Tabella1[[#This Row],[CONTRIBUTO CS
PSR v2]]</f>
        <v>76250</v>
      </c>
      <c r="I201" s="17">
        <v>0</v>
      </c>
      <c r="J201" s="17">
        <v>0</v>
      </c>
      <c r="K201" s="17">
        <f>Tabella1[[#This Row],[DONAZIONE CS
PSR v3]]-Tabella1[[#This Row],[DONAZIONE CS
PSR v2]]</f>
        <v>0</v>
      </c>
      <c r="L201" s="17">
        <v>0</v>
      </c>
      <c r="M201" s="17">
        <v>0</v>
      </c>
      <c r="N201" s="17">
        <f>Tabella1[[#This Row],[ALTRI FIN.
PSR v3]]-Tabella1[[#This Row],[ALTRI FIN.
PSR v2]]</f>
        <v>0</v>
      </c>
      <c r="O201" s="17">
        <v>0</v>
      </c>
      <c r="P201" s="17">
        <v>0</v>
      </c>
      <c r="Q201" s="17">
        <f>Tabella1[[#This Row],[COFIN. RIS. PROP.
PSRv3]]-Tabella1[[#This Row],[COFIN. RIS. PROP.
PSRv2]]</f>
        <v>0</v>
      </c>
      <c r="R201" s="17">
        <v>0</v>
      </c>
      <c r="S201" s="17">
        <v>0</v>
      </c>
      <c r="T201" s="17">
        <f>Tabella1[[#This Row],[INDENNIZZO ASS
PSR v3]]-Tabella1[[#This Row],[INDENNIZZO ASS
PSR v2]]</f>
        <v>0</v>
      </c>
      <c r="U201" s="18" t="s">
        <v>26</v>
      </c>
    </row>
    <row r="202" spans="1:21" s="2" customFormat="1" ht="32" x14ac:dyDescent="0.2">
      <c r="A202" s="13" t="s">
        <v>165</v>
      </c>
      <c r="B202" s="14" t="s">
        <v>16</v>
      </c>
      <c r="C202" s="14" t="s">
        <v>8</v>
      </c>
      <c r="D202" s="14" t="s">
        <v>90</v>
      </c>
      <c r="E202" s="15" t="s">
        <v>166</v>
      </c>
      <c r="F202" s="16">
        <v>183000</v>
      </c>
      <c r="G202" s="16">
        <v>316359.65999999997</v>
      </c>
      <c r="H202" s="17">
        <f>Tabella1[[#This Row],[CONTRIBUTO CS
PSR v3]]-Tabella1[[#This Row],[CONTRIBUTO CS
PSR v2]]</f>
        <v>133359.65999999997</v>
      </c>
      <c r="I202" s="17">
        <v>0</v>
      </c>
      <c r="J202" s="17">
        <v>0</v>
      </c>
      <c r="K202" s="17">
        <f>Tabella1[[#This Row],[DONAZIONE CS
PSR v3]]-Tabella1[[#This Row],[DONAZIONE CS
PSR v2]]</f>
        <v>0</v>
      </c>
      <c r="L202" s="17">
        <v>0</v>
      </c>
      <c r="M202" s="17">
        <v>0</v>
      </c>
      <c r="N202" s="17">
        <f>Tabella1[[#This Row],[ALTRI FIN.
PSR v3]]-Tabella1[[#This Row],[ALTRI FIN.
PSR v2]]</f>
        <v>0</v>
      </c>
      <c r="O202" s="17">
        <v>0</v>
      </c>
      <c r="P202" s="17">
        <v>0</v>
      </c>
      <c r="Q202" s="17">
        <f>Tabella1[[#This Row],[COFIN. RIS. PROP.
PSRv3]]-Tabella1[[#This Row],[COFIN. RIS. PROP.
PSRv2]]</f>
        <v>0</v>
      </c>
      <c r="R202" s="17">
        <v>0</v>
      </c>
      <c r="S202" s="17">
        <v>0</v>
      </c>
      <c r="T202" s="17">
        <f>Tabella1[[#This Row],[INDENNIZZO ASS
PSR v3]]-Tabella1[[#This Row],[INDENNIZZO ASS
PSR v2]]</f>
        <v>0</v>
      </c>
      <c r="U202" s="18" t="s">
        <v>26</v>
      </c>
    </row>
    <row r="203" spans="1:21" s="2" customFormat="1" ht="32" x14ac:dyDescent="0.2">
      <c r="A203" s="13" t="s">
        <v>167</v>
      </c>
      <c r="B203" s="14" t="s">
        <v>16</v>
      </c>
      <c r="C203" s="14" t="s">
        <v>8</v>
      </c>
      <c r="D203" s="14" t="s">
        <v>90</v>
      </c>
      <c r="E203" s="15" t="s">
        <v>168</v>
      </c>
      <c r="F203" s="16">
        <v>122000</v>
      </c>
      <c r="G203" s="16">
        <v>366000</v>
      </c>
      <c r="H203" s="17">
        <f>Tabella1[[#This Row],[CONTRIBUTO CS
PSR v3]]-Tabella1[[#This Row],[CONTRIBUTO CS
PSR v2]]</f>
        <v>244000</v>
      </c>
      <c r="I203" s="17">
        <v>0</v>
      </c>
      <c r="J203" s="17">
        <v>0</v>
      </c>
      <c r="K203" s="17">
        <f>Tabella1[[#This Row],[DONAZIONE CS
PSR v3]]-Tabella1[[#This Row],[DONAZIONE CS
PSR v2]]</f>
        <v>0</v>
      </c>
      <c r="L203" s="17">
        <v>0</v>
      </c>
      <c r="M203" s="17">
        <v>0</v>
      </c>
      <c r="N203" s="17">
        <f>Tabella1[[#This Row],[ALTRI FIN.
PSR v3]]-Tabella1[[#This Row],[ALTRI FIN.
PSR v2]]</f>
        <v>0</v>
      </c>
      <c r="O203" s="17">
        <v>0</v>
      </c>
      <c r="P203" s="17">
        <v>0</v>
      </c>
      <c r="Q203" s="17">
        <f>Tabella1[[#This Row],[COFIN. RIS. PROP.
PSRv3]]-Tabella1[[#This Row],[COFIN. RIS. PROP.
PSRv2]]</f>
        <v>0</v>
      </c>
      <c r="R203" s="17">
        <v>0</v>
      </c>
      <c r="S203" s="17">
        <v>0</v>
      </c>
      <c r="T203" s="17">
        <f>Tabella1[[#This Row],[INDENNIZZO ASS
PSR v3]]-Tabella1[[#This Row],[INDENNIZZO ASS
PSR v2]]</f>
        <v>0</v>
      </c>
      <c r="U203" s="18" t="s">
        <v>26</v>
      </c>
    </row>
    <row r="204" spans="1:21" s="2" customFormat="1" ht="80" x14ac:dyDescent="0.2">
      <c r="A204" s="13" t="s">
        <v>169</v>
      </c>
      <c r="B204" s="14" t="s">
        <v>16</v>
      </c>
      <c r="C204" s="14" t="s">
        <v>8</v>
      </c>
      <c r="D204" s="14" t="s">
        <v>14</v>
      </c>
      <c r="E204" s="15" t="s">
        <v>170</v>
      </c>
      <c r="F204" s="16">
        <v>5400000</v>
      </c>
      <c r="G204" s="16">
        <v>6000000</v>
      </c>
      <c r="H204" s="17">
        <f>Tabella1[[#This Row],[CONTRIBUTO CS
PSR v3]]-Tabella1[[#This Row],[CONTRIBUTO CS
PSR v2]]</f>
        <v>600000</v>
      </c>
      <c r="I204" s="17">
        <v>0</v>
      </c>
      <c r="J204" s="17">
        <v>0</v>
      </c>
      <c r="K204" s="17">
        <f>Tabella1[[#This Row],[DONAZIONE CS
PSR v3]]-Tabella1[[#This Row],[DONAZIONE CS
PSR v2]]</f>
        <v>0</v>
      </c>
      <c r="L204" s="17">
        <v>0</v>
      </c>
      <c r="M204" s="17">
        <v>0</v>
      </c>
      <c r="N204" s="17">
        <f>Tabella1[[#This Row],[ALTRI FIN.
PSR v3]]-Tabella1[[#This Row],[ALTRI FIN.
PSR v2]]</f>
        <v>0</v>
      </c>
      <c r="O204" s="17">
        <v>0</v>
      </c>
      <c r="P204" s="17">
        <v>0</v>
      </c>
      <c r="Q204" s="17">
        <f>Tabella1[[#This Row],[COFIN. RIS. PROP.
PSRv3]]-Tabella1[[#This Row],[COFIN. RIS. PROP.
PSRv2]]</f>
        <v>0</v>
      </c>
      <c r="R204" s="17">
        <v>0</v>
      </c>
      <c r="S204" s="17">
        <v>0</v>
      </c>
      <c r="T204" s="17">
        <f>Tabella1[[#This Row],[INDENNIZZO ASS
PSR v3]]-Tabella1[[#This Row],[INDENNIZZO ASS
PSR v2]]</f>
        <v>0</v>
      </c>
      <c r="U204" s="18" t="s">
        <v>26</v>
      </c>
    </row>
    <row r="205" spans="1:21" s="2" customFormat="1" ht="48" x14ac:dyDescent="0.2">
      <c r="A205" s="13" t="s">
        <v>171</v>
      </c>
      <c r="B205" s="14" t="s">
        <v>16</v>
      </c>
      <c r="C205" s="14" t="s">
        <v>8</v>
      </c>
      <c r="D205" s="14" t="s">
        <v>14</v>
      </c>
      <c r="E205" s="15" t="s">
        <v>172</v>
      </c>
      <c r="F205" s="16">
        <v>3400000</v>
      </c>
      <c r="G205" s="16">
        <v>4400000</v>
      </c>
      <c r="H205" s="17">
        <f>Tabella1[[#This Row],[CONTRIBUTO CS
PSR v3]]-Tabella1[[#This Row],[CONTRIBUTO CS
PSR v2]]</f>
        <v>1000000</v>
      </c>
      <c r="I205" s="17">
        <v>0</v>
      </c>
      <c r="J205" s="17">
        <v>0</v>
      </c>
      <c r="K205" s="17">
        <f>Tabella1[[#This Row],[DONAZIONE CS
PSR v3]]-Tabella1[[#This Row],[DONAZIONE CS
PSR v2]]</f>
        <v>0</v>
      </c>
      <c r="L205" s="17">
        <v>0</v>
      </c>
      <c r="M205" s="17">
        <v>0</v>
      </c>
      <c r="N205" s="17">
        <f>Tabella1[[#This Row],[ALTRI FIN.
PSR v3]]-Tabella1[[#This Row],[ALTRI FIN.
PSR v2]]</f>
        <v>0</v>
      </c>
      <c r="O205" s="17">
        <v>0</v>
      </c>
      <c r="P205" s="17">
        <v>0</v>
      </c>
      <c r="Q205" s="17">
        <f>Tabella1[[#This Row],[COFIN. RIS. PROP.
PSRv3]]-Tabella1[[#This Row],[COFIN. RIS. PROP.
PSRv2]]</f>
        <v>0</v>
      </c>
      <c r="R205" s="17">
        <v>0</v>
      </c>
      <c r="S205" s="17">
        <v>0</v>
      </c>
      <c r="T205" s="17">
        <f>Tabella1[[#This Row],[INDENNIZZO ASS
PSR v3]]-Tabella1[[#This Row],[INDENNIZZO ASS
PSR v2]]</f>
        <v>0</v>
      </c>
      <c r="U205" s="18" t="s">
        <v>26</v>
      </c>
    </row>
    <row r="206" spans="1:21" s="2" customFormat="1" ht="64" x14ac:dyDescent="0.2">
      <c r="A206" s="13" t="s">
        <v>173</v>
      </c>
      <c r="B206" s="14" t="s">
        <v>16</v>
      </c>
      <c r="C206" s="14" t="s">
        <v>8</v>
      </c>
      <c r="D206" s="14" t="s">
        <v>14</v>
      </c>
      <c r="E206" s="15" t="s">
        <v>174</v>
      </c>
      <c r="F206" s="16">
        <v>4000000</v>
      </c>
      <c r="G206" s="16">
        <v>6000000</v>
      </c>
      <c r="H206" s="17">
        <f>Tabella1[[#This Row],[CONTRIBUTO CS
PSR v3]]-Tabella1[[#This Row],[CONTRIBUTO CS
PSR v2]]</f>
        <v>2000000</v>
      </c>
      <c r="I206" s="17">
        <v>0</v>
      </c>
      <c r="J206" s="17">
        <v>0</v>
      </c>
      <c r="K206" s="17">
        <f>Tabella1[[#This Row],[DONAZIONE CS
PSR v3]]-Tabella1[[#This Row],[DONAZIONE CS
PSR v2]]</f>
        <v>0</v>
      </c>
      <c r="L206" s="17">
        <v>0</v>
      </c>
      <c r="M206" s="17">
        <v>0</v>
      </c>
      <c r="N206" s="17">
        <f>Tabella1[[#This Row],[ALTRI FIN.
PSR v3]]-Tabella1[[#This Row],[ALTRI FIN.
PSR v2]]</f>
        <v>0</v>
      </c>
      <c r="O206" s="17">
        <v>0</v>
      </c>
      <c r="P206" s="17">
        <v>0</v>
      </c>
      <c r="Q206" s="17">
        <f>Tabella1[[#This Row],[COFIN. RIS. PROP.
PSRv3]]-Tabella1[[#This Row],[COFIN. RIS. PROP.
PSRv2]]</f>
        <v>0</v>
      </c>
      <c r="R206" s="17">
        <v>0</v>
      </c>
      <c r="S206" s="17">
        <v>0</v>
      </c>
      <c r="T206" s="17">
        <f>Tabella1[[#This Row],[INDENNIZZO ASS
PSR v3]]-Tabella1[[#This Row],[INDENNIZZO ASS
PSR v2]]</f>
        <v>0</v>
      </c>
      <c r="U206" s="18" t="s">
        <v>26</v>
      </c>
    </row>
    <row r="207" spans="1:21" s="2" customFormat="1" ht="64" x14ac:dyDescent="0.2">
      <c r="A207" s="13" t="s">
        <v>175</v>
      </c>
      <c r="B207" s="14" t="s">
        <v>16</v>
      </c>
      <c r="C207" s="14" t="s">
        <v>8</v>
      </c>
      <c r="D207" s="14" t="s">
        <v>14</v>
      </c>
      <c r="E207" s="15" t="s">
        <v>176</v>
      </c>
      <c r="F207" s="16">
        <v>4000000</v>
      </c>
      <c r="G207" s="16">
        <v>4700000</v>
      </c>
      <c r="H207" s="17">
        <f>Tabella1[[#This Row],[CONTRIBUTO CS
PSR v3]]-Tabella1[[#This Row],[CONTRIBUTO CS
PSR v2]]</f>
        <v>700000</v>
      </c>
      <c r="I207" s="17">
        <v>0</v>
      </c>
      <c r="J207" s="17">
        <v>0</v>
      </c>
      <c r="K207" s="17">
        <f>Tabella1[[#This Row],[DONAZIONE CS
PSR v3]]-Tabella1[[#This Row],[DONAZIONE CS
PSR v2]]</f>
        <v>0</v>
      </c>
      <c r="L207" s="17">
        <v>0</v>
      </c>
      <c r="M207" s="17">
        <v>0</v>
      </c>
      <c r="N207" s="17">
        <f>Tabella1[[#This Row],[ALTRI FIN.
PSR v3]]-Tabella1[[#This Row],[ALTRI FIN.
PSR v2]]</f>
        <v>0</v>
      </c>
      <c r="O207" s="17">
        <v>0</v>
      </c>
      <c r="P207" s="17">
        <v>0</v>
      </c>
      <c r="Q207" s="17">
        <f>Tabella1[[#This Row],[COFIN. RIS. PROP.
PSRv3]]-Tabella1[[#This Row],[COFIN. RIS. PROP.
PSRv2]]</f>
        <v>0</v>
      </c>
      <c r="R207" s="17">
        <v>0</v>
      </c>
      <c r="S207" s="17">
        <v>0</v>
      </c>
      <c r="T207" s="17">
        <f>Tabella1[[#This Row],[INDENNIZZO ASS
PSR v3]]-Tabella1[[#This Row],[INDENNIZZO ASS
PSR v2]]</f>
        <v>0</v>
      </c>
      <c r="U207" s="18" t="s">
        <v>26</v>
      </c>
    </row>
    <row r="208" spans="1:21" s="2" customFormat="1" ht="48" x14ac:dyDescent="0.2">
      <c r="A208" s="13" t="s">
        <v>177</v>
      </c>
      <c r="B208" s="14" t="s">
        <v>16</v>
      </c>
      <c r="C208" s="14" t="s">
        <v>8</v>
      </c>
      <c r="D208" s="14" t="s">
        <v>14</v>
      </c>
      <c r="E208" s="15" t="s">
        <v>178</v>
      </c>
      <c r="F208" s="16">
        <v>7000000</v>
      </c>
      <c r="G208" s="16">
        <v>8500000</v>
      </c>
      <c r="H208" s="17">
        <f>Tabella1[[#This Row],[CONTRIBUTO CS
PSR v3]]-Tabella1[[#This Row],[CONTRIBUTO CS
PSR v2]]</f>
        <v>1500000</v>
      </c>
      <c r="I208" s="17">
        <v>0</v>
      </c>
      <c r="J208" s="17">
        <v>0</v>
      </c>
      <c r="K208" s="17">
        <f>Tabella1[[#This Row],[DONAZIONE CS
PSR v3]]-Tabella1[[#This Row],[DONAZIONE CS
PSR v2]]</f>
        <v>0</v>
      </c>
      <c r="L208" s="17">
        <v>0</v>
      </c>
      <c r="M208" s="17">
        <v>0</v>
      </c>
      <c r="N208" s="17">
        <f>Tabella1[[#This Row],[ALTRI FIN.
PSR v3]]-Tabella1[[#This Row],[ALTRI FIN.
PSR v2]]</f>
        <v>0</v>
      </c>
      <c r="O208" s="17">
        <v>0</v>
      </c>
      <c r="P208" s="17">
        <v>0</v>
      </c>
      <c r="Q208" s="17">
        <f>Tabella1[[#This Row],[COFIN. RIS. PROP.
PSRv3]]-Tabella1[[#This Row],[COFIN. RIS. PROP.
PSRv2]]</f>
        <v>0</v>
      </c>
      <c r="R208" s="17">
        <v>0</v>
      </c>
      <c r="S208" s="17">
        <v>0</v>
      </c>
      <c r="T208" s="17">
        <f>Tabella1[[#This Row],[INDENNIZZO ASS
PSR v3]]-Tabella1[[#This Row],[INDENNIZZO ASS
PSR v2]]</f>
        <v>0</v>
      </c>
      <c r="U208" s="18" t="s">
        <v>26</v>
      </c>
    </row>
    <row r="209" spans="1:21" s="2" customFormat="1" ht="64" x14ac:dyDescent="0.2">
      <c r="A209" s="13" t="s">
        <v>179</v>
      </c>
      <c r="B209" s="14" t="s">
        <v>16</v>
      </c>
      <c r="C209" s="14" t="s">
        <v>8</v>
      </c>
      <c r="D209" s="14" t="s">
        <v>14</v>
      </c>
      <c r="E209" s="15" t="s">
        <v>180</v>
      </c>
      <c r="F209" s="16">
        <v>1400000</v>
      </c>
      <c r="G209" s="16">
        <v>1500000</v>
      </c>
      <c r="H209" s="17">
        <f>Tabella1[[#This Row],[CONTRIBUTO CS
PSR v3]]-Tabella1[[#This Row],[CONTRIBUTO CS
PSR v2]]</f>
        <v>100000</v>
      </c>
      <c r="I209" s="17">
        <v>0</v>
      </c>
      <c r="J209" s="17">
        <v>0</v>
      </c>
      <c r="K209" s="17">
        <f>Tabella1[[#This Row],[DONAZIONE CS
PSR v3]]-Tabella1[[#This Row],[DONAZIONE CS
PSR v2]]</f>
        <v>0</v>
      </c>
      <c r="L209" s="17">
        <v>0</v>
      </c>
      <c r="M209" s="17">
        <v>0</v>
      </c>
      <c r="N209" s="17">
        <f>Tabella1[[#This Row],[ALTRI FIN.
PSR v3]]-Tabella1[[#This Row],[ALTRI FIN.
PSR v2]]</f>
        <v>0</v>
      </c>
      <c r="O209" s="17">
        <v>0</v>
      </c>
      <c r="P209" s="17">
        <v>0</v>
      </c>
      <c r="Q209" s="17">
        <f>Tabella1[[#This Row],[COFIN. RIS. PROP.
PSRv3]]-Tabella1[[#This Row],[COFIN. RIS. PROP.
PSRv2]]</f>
        <v>0</v>
      </c>
      <c r="R209" s="17">
        <v>0</v>
      </c>
      <c r="S209" s="17">
        <v>0</v>
      </c>
      <c r="T209" s="17">
        <f>Tabella1[[#This Row],[INDENNIZZO ASS
PSR v3]]-Tabella1[[#This Row],[INDENNIZZO ASS
PSR v2]]</f>
        <v>0</v>
      </c>
      <c r="U209" s="18" t="s">
        <v>26</v>
      </c>
    </row>
    <row r="210" spans="1:21" s="2" customFormat="1" ht="112" x14ac:dyDescent="0.2">
      <c r="A210" s="13" t="s">
        <v>181</v>
      </c>
      <c r="B210" s="14" t="s">
        <v>16</v>
      </c>
      <c r="C210" s="14" t="s">
        <v>8</v>
      </c>
      <c r="D210" s="14" t="s">
        <v>14</v>
      </c>
      <c r="E210" s="15" t="s">
        <v>182</v>
      </c>
      <c r="F210" s="16">
        <v>927000</v>
      </c>
      <c r="G210" s="16">
        <v>1245000</v>
      </c>
      <c r="H210" s="17">
        <f>Tabella1[[#This Row],[CONTRIBUTO CS
PSR v3]]-Tabella1[[#This Row],[CONTRIBUTO CS
PSR v2]]</f>
        <v>318000</v>
      </c>
      <c r="I210" s="17">
        <v>0</v>
      </c>
      <c r="J210" s="17">
        <v>0</v>
      </c>
      <c r="K210" s="17">
        <f>Tabella1[[#This Row],[DONAZIONE CS
PSR v3]]-Tabella1[[#This Row],[DONAZIONE CS
PSR v2]]</f>
        <v>0</v>
      </c>
      <c r="L210" s="17">
        <v>0</v>
      </c>
      <c r="M210" s="17">
        <v>0</v>
      </c>
      <c r="N210" s="17">
        <f>Tabella1[[#This Row],[ALTRI FIN.
PSR v3]]-Tabella1[[#This Row],[ALTRI FIN.
PSR v2]]</f>
        <v>0</v>
      </c>
      <c r="O210" s="17">
        <v>0</v>
      </c>
      <c r="P210" s="17">
        <v>0</v>
      </c>
      <c r="Q210" s="17">
        <f>Tabella1[[#This Row],[COFIN. RIS. PROP.
PSRv3]]-Tabella1[[#This Row],[COFIN. RIS. PROP.
PSRv2]]</f>
        <v>0</v>
      </c>
      <c r="R210" s="17">
        <v>0</v>
      </c>
      <c r="S210" s="17">
        <v>0</v>
      </c>
      <c r="T210" s="17">
        <f>Tabella1[[#This Row],[INDENNIZZO ASS
PSR v3]]-Tabella1[[#This Row],[INDENNIZZO ASS
PSR v2]]</f>
        <v>0</v>
      </c>
      <c r="U210" s="18" t="s">
        <v>26</v>
      </c>
    </row>
    <row r="211" spans="1:21" s="2" customFormat="1" ht="64" x14ac:dyDescent="0.2">
      <c r="A211" s="13" t="s">
        <v>183</v>
      </c>
      <c r="B211" s="14" t="s">
        <v>16</v>
      </c>
      <c r="C211" s="14" t="s">
        <v>8</v>
      </c>
      <c r="D211" s="14" t="s">
        <v>14</v>
      </c>
      <c r="E211" s="15" t="s">
        <v>184</v>
      </c>
      <c r="F211" s="16">
        <v>1000000</v>
      </c>
      <c r="G211" s="16">
        <v>1040000</v>
      </c>
      <c r="H211" s="17">
        <f>Tabella1[[#This Row],[CONTRIBUTO CS
PSR v3]]-Tabella1[[#This Row],[CONTRIBUTO CS
PSR v2]]</f>
        <v>40000</v>
      </c>
      <c r="I211" s="17">
        <v>0</v>
      </c>
      <c r="J211" s="17">
        <v>0</v>
      </c>
      <c r="K211" s="17">
        <f>Tabella1[[#This Row],[DONAZIONE CS
PSR v3]]-Tabella1[[#This Row],[DONAZIONE CS
PSR v2]]</f>
        <v>0</v>
      </c>
      <c r="L211" s="17">
        <v>0</v>
      </c>
      <c r="M211" s="17">
        <v>0</v>
      </c>
      <c r="N211" s="17">
        <f>Tabella1[[#This Row],[ALTRI FIN.
PSR v3]]-Tabella1[[#This Row],[ALTRI FIN.
PSR v2]]</f>
        <v>0</v>
      </c>
      <c r="O211" s="17">
        <v>0</v>
      </c>
      <c r="P211" s="17">
        <v>0</v>
      </c>
      <c r="Q211" s="17">
        <f>Tabella1[[#This Row],[COFIN. RIS. PROP.
PSRv3]]-Tabella1[[#This Row],[COFIN. RIS. PROP.
PSRv2]]</f>
        <v>0</v>
      </c>
      <c r="R211" s="17">
        <v>0</v>
      </c>
      <c r="S211" s="17">
        <v>0</v>
      </c>
      <c r="T211" s="17">
        <f>Tabella1[[#This Row],[INDENNIZZO ASS
PSR v3]]-Tabella1[[#This Row],[INDENNIZZO ASS
PSR v2]]</f>
        <v>0</v>
      </c>
      <c r="U211" s="18" t="s">
        <v>26</v>
      </c>
    </row>
    <row r="212" spans="1:21" s="2" customFormat="1" ht="192" x14ac:dyDescent="0.2">
      <c r="A212" s="13" t="s">
        <v>185</v>
      </c>
      <c r="B212" s="14" t="s">
        <v>16</v>
      </c>
      <c r="C212" s="14" t="s">
        <v>8</v>
      </c>
      <c r="D212" s="14" t="s">
        <v>14</v>
      </c>
      <c r="E212" s="15" t="s">
        <v>186</v>
      </c>
      <c r="F212" s="16">
        <v>2000000</v>
      </c>
      <c r="G212" s="16">
        <v>2070000</v>
      </c>
      <c r="H212" s="17">
        <f>Tabella1[[#This Row],[CONTRIBUTO CS
PSR v3]]-Tabella1[[#This Row],[CONTRIBUTO CS
PSR v2]]</f>
        <v>70000</v>
      </c>
      <c r="I212" s="17">
        <v>0</v>
      </c>
      <c r="J212" s="17">
        <v>0</v>
      </c>
      <c r="K212" s="17">
        <f>Tabella1[[#This Row],[DONAZIONE CS
PSR v3]]-Tabella1[[#This Row],[DONAZIONE CS
PSR v2]]</f>
        <v>0</v>
      </c>
      <c r="L212" s="17">
        <v>0</v>
      </c>
      <c r="M212" s="17">
        <v>0</v>
      </c>
      <c r="N212" s="17">
        <f>Tabella1[[#This Row],[ALTRI FIN.
PSR v3]]-Tabella1[[#This Row],[ALTRI FIN.
PSR v2]]</f>
        <v>0</v>
      </c>
      <c r="O212" s="17">
        <v>0</v>
      </c>
      <c r="P212" s="17">
        <v>0</v>
      </c>
      <c r="Q212" s="17">
        <f>Tabella1[[#This Row],[COFIN. RIS. PROP.
PSRv3]]-Tabella1[[#This Row],[COFIN. RIS. PROP.
PSRv2]]</f>
        <v>0</v>
      </c>
      <c r="R212" s="17">
        <v>0</v>
      </c>
      <c r="S212" s="17">
        <v>0</v>
      </c>
      <c r="T212" s="17">
        <f>Tabella1[[#This Row],[INDENNIZZO ASS
PSR v3]]-Tabella1[[#This Row],[INDENNIZZO ASS
PSR v2]]</f>
        <v>0</v>
      </c>
      <c r="U212" s="18" t="s">
        <v>26</v>
      </c>
    </row>
    <row r="213" spans="1:21" s="2" customFormat="1" ht="32" x14ac:dyDescent="0.2">
      <c r="A213" s="13" t="s">
        <v>187</v>
      </c>
      <c r="B213" s="14" t="s">
        <v>16</v>
      </c>
      <c r="C213" s="14" t="s">
        <v>8</v>
      </c>
      <c r="D213" s="14" t="s">
        <v>85</v>
      </c>
      <c r="E213" s="15" t="s">
        <v>188</v>
      </c>
      <c r="F213" s="16">
        <v>200000</v>
      </c>
      <c r="G213" s="16">
        <v>1000000</v>
      </c>
      <c r="H213" s="17">
        <f>Tabella1[[#This Row],[CONTRIBUTO CS
PSR v3]]-Tabella1[[#This Row],[CONTRIBUTO CS
PSR v2]]</f>
        <v>800000</v>
      </c>
      <c r="I213" s="17">
        <v>0</v>
      </c>
      <c r="J213" s="17">
        <v>0</v>
      </c>
      <c r="K213" s="17">
        <f>Tabella1[[#This Row],[DONAZIONE CS
PSR v3]]-Tabella1[[#This Row],[DONAZIONE CS
PSR v2]]</f>
        <v>0</v>
      </c>
      <c r="L213" s="17">
        <v>0</v>
      </c>
      <c r="M213" s="17">
        <v>0</v>
      </c>
      <c r="N213" s="17">
        <f>Tabella1[[#This Row],[ALTRI FIN.
PSR v3]]-Tabella1[[#This Row],[ALTRI FIN.
PSR v2]]</f>
        <v>0</v>
      </c>
      <c r="O213" s="17">
        <v>0</v>
      </c>
      <c r="P213" s="17">
        <v>0</v>
      </c>
      <c r="Q213" s="17">
        <f>Tabella1[[#This Row],[COFIN. RIS. PROP.
PSRv3]]-Tabella1[[#This Row],[COFIN. RIS. PROP.
PSRv2]]</f>
        <v>0</v>
      </c>
      <c r="R213" s="17">
        <v>0</v>
      </c>
      <c r="S213" s="17">
        <v>0</v>
      </c>
      <c r="T213" s="17">
        <f>Tabella1[[#This Row],[INDENNIZZO ASS
PSR v3]]-Tabella1[[#This Row],[INDENNIZZO ASS
PSR v2]]</f>
        <v>0</v>
      </c>
      <c r="U213" s="18" t="s">
        <v>26</v>
      </c>
    </row>
    <row r="214" spans="1:21" s="2" customFormat="1" ht="32" x14ac:dyDescent="0.2">
      <c r="A214" s="13" t="s">
        <v>189</v>
      </c>
      <c r="B214" s="14" t="s">
        <v>16</v>
      </c>
      <c r="C214" s="14" t="s">
        <v>8</v>
      </c>
      <c r="D214" s="14" t="s">
        <v>103</v>
      </c>
      <c r="E214" s="15" t="s">
        <v>190</v>
      </c>
      <c r="F214" s="16">
        <v>50000</v>
      </c>
      <c r="G214" s="16">
        <v>0</v>
      </c>
      <c r="H214" s="17">
        <f>Tabella1[[#This Row],[CONTRIBUTO CS
PSR v3]]-Tabella1[[#This Row],[CONTRIBUTO CS
PSR v2]]</f>
        <v>-50000</v>
      </c>
      <c r="I214" s="17">
        <v>0</v>
      </c>
      <c r="J214" s="17">
        <v>0</v>
      </c>
      <c r="K214" s="17">
        <f>Tabella1[[#This Row],[DONAZIONE CS
PSR v3]]-Tabella1[[#This Row],[DONAZIONE CS
PSR v2]]</f>
        <v>0</v>
      </c>
      <c r="L214" s="17">
        <v>0</v>
      </c>
      <c r="M214" s="17">
        <v>0</v>
      </c>
      <c r="N214" s="17">
        <f>Tabella1[[#This Row],[ALTRI FIN.
PSR v3]]-Tabella1[[#This Row],[ALTRI FIN.
PSR v2]]</f>
        <v>0</v>
      </c>
      <c r="O214" s="17">
        <v>0</v>
      </c>
      <c r="P214" s="17">
        <v>0</v>
      </c>
      <c r="Q214" s="17">
        <f>Tabella1[[#This Row],[COFIN. RIS. PROP.
PSRv3]]-Tabella1[[#This Row],[COFIN. RIS. PROP.
PSRv2]]</f>
        <v>0</v>
      </c>
      <c r="R214" s="17">
        <v>0</v>
      </c>
      <c r="S214" s="17">
        <v>0</v>
      </c>
      <c r="T214" s="17">
        <f>Tabella1[[#This Row],[INDENNIZZO ASS
PSR v3]]-Tabella1[[#This Row],[INDENNIZZO ASS
PSR v2]]</f>
        <v>0</v>
      </c>
      <c r="U214" s="18" t="s">
        <v>26</v>
      </c>
    </row>
    <row r="215" spans="1:21" s="2" customFormat="1" ht="48" x14ac:dyDescent="0.2">
      <c r="A215" s="13" t="s">
        <v>191</v>
      </c>
      <c r="B215" s="14" t="s">
        <v>16</v>
      </c>
      <c r="C215" s="14" t="s">
        <v>8</v>
      </c>
      <c r="D215" s="14" t="s">
        <v>103</v>
      </c>
      <c r="E215" s="15" t="s">
        <v>192</v>
      </c>
      <c r="F215" s="16">
        <v>40000</v>
      </c>
      <c r="G215" s="16">
        <v>5000</v>
      </c>
      <c r="H215" s="17">
        <f>Tabella1[[#This Row],[CONTRIBUTO CS
PSR v3]]-Tabella1[[#This Row],[CONTRIBUTO CS
PSR v2]]</f>
        <v>-35000</v>
      </c>
      <c r="I215" s="17">
        <v>0</v>
      </c>
      <c r="J215" s="17">
        <v>0</v>
      </c>
      <c r="K215" s="17">
        <f>Tabella1[[#This Row],[DONAZIONE CS
PSR v3]]-Tabella1[[#This Row],[DONAZIONE CS
PSR v2]]</f>
        <v>0</v>
      </c>
      <c r="L215" s="17">
        <v>0</v>
      </c>
      <c r="M215" s="17">
        <v>0</v>
      </c>
      <c r="N215" s="17">
        <f>Tabella1[[#This Row],[ALTRI FIN.
PSR v3]]-Tabella1[[#This Row],[ALTRI FIN.
PSR v2]]</f>
        <v>0</v>
      </c>
      <c r="O215" s="17">
        <v>0</v>
      </c>
      <c r="P215" s="17">
        <v>0</v>
      </c>
      <c r="Q215" s="17">
        <f>Tabella1[[#This Row],[COFIN. RIS. PROP.
PSRv3]]-Tabella1[[#This Row],[COFIN. RIS. PROP.
PSRv2]]</f>
        <v>0</v>
      </c>
      <c r="R215" s="17">
        <v>0</v>
      </c>
      <c r="S215" s="17">
        <v>0</v>
      </c>
      <c r="T215" s="17">
        <f>Tabella1[[#This Row],[INDENNIZZO ASS
PSR v3]]-Tabella1[[#This Row],[INDENNIZZO ASS
PSR v2]]</f>
        <v>0</v>
      </c>
      <c r="U215" s="18" t="s">
        <v>26</v>
      </c>
    </row>
    <row r="216" spans="1:21" s="2" customFormat="1" ht="32" x14ac:dyDescent="0.2">
      <c r="A216" s="13" t="s">
        <v>193</v>
      </c>
      <c r="B216" s="14" t="s">
        <v>16</v>
      </c>
      <c r="C216" s="14" t="s">
        <v>8</v>
      </c>
      <c r="D216" s="14" t="s">
        <v>90</v>
      </c>
      <c r="E216" s="15" t="s">
        <v>194</v>
      </c>
      <c r="F216" s="16">
        <v>183000</v>
      </c>
      <c r="G216" s="16">
        <v>240522.59</v>
      </c>
      <c r="H216" s="17">
        <f>Tabella1[[#This Row],[CONTRIBUTO CS
PSR v3]]-Tabella1[[#This Row],[CONTRIBUTO CS
PSR v2]]</f>
        <v>57522.59</v>
      </c>
      <c r="I216" s="17">
        <v>0</v>
      </c>
      <c r="J216" s="17">
        <v>0</v>
      </c>
      <c r="K216" s="17">
        <f>Tabella1[[#This Row],[DONAZIONE CS
PSR v3]]-Tabella1[[#This Row],[DONAZIONE CS
PSR v2]]</f>
        <v>0</v>
      </c>
      <c r="L216" s="17">
        <v>0</v>
      </c>
      <c r="M216" s="17">
        <v>0</v>
      </c>
      <c r="N216" s="17">
        <f>Tabella1[[#This Row],[ALTRI FIN.
PSR v3]]-Tabella1[[#This Row],[ALTRI FIN.
PSR v2]]</f>
        <v>0</v>
      </c>
      <c r="O216" s="17">
        <v>0</v>
      </c>
      <c r="P216" s="17">
        <v>0</v>
      </c>
      <c r="Q216" s="17">
        <f>Tabella1[[#This Row],[COFIN. RIS. PROP.
PSRv3]]-Tabella1[[#This Row],[COFIN. RIS. PROP.
PSRv2]]</f>
        <v>0</v>
      </c>
      <c r="R216" s="17">
        <v>0</v>
      </c>
      <c r="S216" s="17">
        <v>0</v>
      </c>
      <c r="T216" s="17">
        <f>Tabella1[[#This Row],[INDENNIZZO ASS
PSR v3]]-Tabella1[[#This Row],[INDENNIZZO ASS
PSR v2]]</f>
        <v>0</v>
      </c>
      <c r="U216" s="18" t="s">
        <v>26</v>
      </c>
    </row>
    <row r="217" spans="1:21" s="2" customFormat="1" ht="32" x14ac:dyDescent="0.2">
      <c r="A217" s="13" t="s">
        <v>195</v>
      </c>
      <c r="B217" s="14" t="s">
        <v>16</v>
      </c>
      <c r="C217" s="14" t="s">
        <v>8</v>
      </c>
      <c r="D217" s="14" t="s">
        <v>196</v>
      </c>
      <c r="E217" s="15" t="s">
        <v>197</v>
      </c>
      <c r="F217" s="16">
        <v>600000</v>
      </c>
      <c r="G217" s="16">
        <v>890460</v>
      </c>
      <c r="H217" s="17">
        <f>Tabella1[[#This Row],[CONTRIBUTO CS
PSR v3]]-Tabella1[[#This Row],[CONTRIBUTO CS
PSR v2]]</f>
        <v>290460</v>
      </c>
      <c r="I217" s="17">
        <v>0</v>
      </c>
      <c r="J217" s="17">
        <v>0</v>
      </c>
      <c r="K217" s="17">
        <f>Tabella1[[#This Row],[DONAZIONE CS
PSR v3]]-Tabella1[[#This Row],[DONAZIONE CS
PSR v2]]</f>
        <v>0</v>
      </c>
      <c r="L217" s="17">
        <v>0</v>
      </c>
      <c r="M217" s="17">
        <v>0</v>
      </c>
      <c r="N217" s="17">
        <f>Tabella1[[#This Row],[ALTRI FIN.
PSR v3]]-Tabella1[[#This Row],[ALTRI FIN.
PSR v2]]</f>
        <v>0</v>
      </c>
      <c r="O217" s="17">
        <v>0</v>
      </c>
      <c r="P217" s="17">
        <v>0</v>
      </c>
      <c r="Q217" s="17">
        <f>Tabella1[[#This Row],[COFIN. RIS. PROP.
PSRv3]]-Tabella1[[#This Row],[COFIN. RIS. PROP.
PSRv2]]</f>
        <v>0</v>
      </c>
      <c r="R217" s="17">
        <v>0</v>
      </c>
      <c r="S217" s="17">
        <v>0</v>
      </c>
      <c r="T217" s="17">
        <f>Tabella1[[#This Row],[INDENNIZZO ASS
PSR v3]]-Tabella1[[#This Row],[INDENNIZZO ASS
PSR v2]]</f>
        <v>0</v>
      </c>
      <c r="U217" s="18" t="s">
        <v>26</v>
      </c>
    </row>
    <row r="218" spans="1:21" s="2" customFormat="1" ht="64" x14ac:dyDescent="0.2">
      <c r="A218" s="13" t="s">
        <v>198</v>
      </c>
      <c r="B218" s="14" t="s">
        <v>16</v>
      </c>
      <c r="C218" s="14" t="s">
        <v>8</v>
      </c>
      <c r="D218" s="14" t="s">
        <v>199</v>
      </c>
      <c r="E218" s="15" t="s">
        <v>200</v>
      </c>
      <c r="F218" s="16">
        <v>438000</v>
      </c>
      <c r="G218" s="16">
        <v>587000</v>
      </c>
      <c r="H218" s="17">
        <f>Tabella1[[#This Row],[CONTRIBUTO CS
PSR v3]]-Tabella1[[#This Row],[CONTRIBUTO CS
PSR v2]]</f>
        <v>149000</v>
      </c>
      <c r="I218" s="17">
        <v>0</v>
      </c>
      <c r="J218" s="17">
        <v>0</v>
      </c>
      <c r="K218" s="17">
        <f>Tabella1[[#This Row],[DONAZIONE CS
PSR v3]]-Tabella1[[#This Row],[DONAZIONE CS
PSR v2]]</f>
        <v>0</v>
      </c>
      <c r="L218" s="17">
        <v>0</v>
      </c>
      <c r="M218" s="17">
        <v>0</v>
      </c>
      <c r="N218" s="17">
        <f>Tabella1[[#This Row],[ALTRI FIN.
PSR v3]]-Tabella1[[#This Row],[ALTRI FIN.
PSR v2]]</f>
        <v>0</v>
      </c>
      <c r="O218" s="17">
        <v>0</v>
      </c>
      <c r="P218" s="17">
        <v>0</v>
      </c>
      <c r="Q218" s="17">
        <f>Tabella1[[#This Row],[COFIN. RIS. PROP.
PSRv3]]-Tabella1[[#This Row],[COFIN. RIS. PROP.
PSRv2]]</f>
        <v>0</v>
      </c>
      <c r="R218" s="17">
        <v>0</v>
      </c>
      <c r="S218" s="17">
        <v>0</v>
      </c>
      <c r="T218" s="17">
        <f>Tabella1[[#This Row],[INDENNIZZO ASS
PSR v3]]-Tabella1[[#This Row],[INDENNIZZO ASS
PSR v2]]</f>
        <v>0</v>
      </c>
      <c r="U218" s="18" t="s">
        <v>26</v>
      </c>
    </row>
    <row r="219" spans="1:21" s="2" customFormat="1" ht="32" x14ac:dyDescent="0.2">
      <c r="A219" s="13" t="s">
        <v>201</v>
      </c>
      <c r="B219" s="14" t="s">
        <v>16</v>
      </c>
      <c r="C219" s="14" t="s">
        <v>8</v>
      </c>
      <c r="D219" s="14" t="s">
        <v>199</v>
      </c>
      <c r="E219" s="15" t="s">
        <v>202</v>
      </c>
      <c r="F219" s="16">
        <v>55000</v>
      </c>
      <c r="G219" s="16">
        <v>157000</v>
      </c>
      <c r="H219" s="17">
        <f>Tabella1[[#This Row],[CONTRIBUTO CS
PSR v3]]-Tabella1[[#This Row],[CONTRIBUTO CS
PSR v2]]</f>
        <v>102000</v>
      </c>
      <c r="I219" s="17">
        <v>0</v>
      </c>
      <c r="J219" s="17">
        <v>0</v>
      </c>
      <c r="K219" s="17">
        <f>Tabella1[[#This Row],[DONAZIONE CS
PSR v3]]-Tabella1[[#This Row],[DONAZIONE CS
PSR v2]]</f>
        <v>0</v>
      </c>
      <c r="L219" s="17">
        <v>0</v>
      </c>
      <c r="M219" s="17">
        <v>0</v>
      </c>
      <c r="N219" s="17">
        <f>Tabella1[[#This Row],[ALTRI FIN.
PSR v3]]-Tabella1[[#This Row],[ALTRI FIN.
PSR v2]]</f>
        <v>0</v>
      </c>
      <c r="O219" s="17">
        <v>0</v>
      </c>
      <c r="P219" s="17">
        <v>0</v>
      </c>
      <c r="Q219" s="17">
        <f>Tabella1[[#This Row],[COFIN. RIS. PROP.
PSRv3]]-Tabella1[[#This Row],[COFIN. RIS. PROP.
PSRv2]]</f>
        <v>0</v>
      </c>
      <c r="R219" s="17">
        <v>0</v>
      </c>
      <c r="S219" s="17">
        <v>0</v>
      </c>
      <c r="T219" s="17">
        <f>Tabella1[[#This Row],[INDENNIZZO ASS
PSR v3]]-Tabella1[[#This Row],[INDENNIZZO ASS
PSR v2]]</f>
        <v>0</v>
      </c>
      <c r="U219" s="18" t="s">
        <v>26</v>
      </c>
    </row>
    <row r="220" spans="1:21" s="2" customFormat="1" ht="32" x14ac:dyDescent="0.2">
      <c r="A220" s="13" t="s">
        <v>203</v>
      </c>
      <c r="B220" s="14" t="s">
        <v>16</v>
      </c>
      <c r="C220" s="14" t="s">
        <v>8</v>
      </c>
      <c r="D220" s="14" t="s">
        <v>199</v>
      </c>
      <c r="E220" s="15" t="s">
        <v>204</v>
      </c>
      <c r="F220" s="16">
        <v>20000</v>
      </c>
      <c r="G220" s="16">
        <v>38000</v>
      </c>
      <c r="H220" s="17">
        <f>Tabella1[[#This Row],[CONTRIBUTO CS
PSR v3]]-Tabella1[[#This Row],[CONTRIBUTO CS
PSR v2]]</f>
        <v>18000</v>
      </c>
      <c r="I220" s="17">
        <v>0</v>
      </c>
      <c r="J220" s="17">
        <v>0</v>
      </c>
      <c r="K220" s="17">
        <f>Tabella1[[#This Row],[DONAZIONE CS
PSR v3]]-Tabella1[[#This Row],[DONAZIONE CS
PSR v2]]</f>
        <v>0</v>
      </c>
      <c r="L220" s="17">
        <v>0</v>
      </c>
      <c r="M220" s="17">
        <v>0</v>
      </c>
      <c r="N220" s="17">
        <f>Tabella1[[#This Row],[ALTRI FIN.
PSR v3]]-Tabella1[[#This Row],[ALTRI FIN.
PSR v2]]</f>
        <v>0</v>
      </c>
      <c r="O220" s="17">
        <v>0</v>
      </c>
      <c r="P220" s="17">
        <v>0</v>
      </c>
      <c r="Q220" s="17">
        <f>Tabella1[[#This Row],[COFIN. RIS. PROP.
PSRv3]]-Tabella1[[#This Row],[COFIN. RIS. PROP.
PSRv2]]</f>
        <v>0</v>
      </c>
      <c r="R220" s="17">
        <v>0</v>
      </c>
      <c r="S220" s="17">
        <v>0</v>
      </c>
      <c r="T220" s="17">
        <f>Tabella1[[#This Row],[INDENNIZZO ASS
PSR v3]]-Tabella1[[#This Row],[INDENNIZZO ASS
PSR v2]]</f>
        <v>0</v>
      </c>
      <c r="U220" s="18" t="s">
        <v>26</v>
      </c>
    </row>
    <row r="221" spans="1:21" s="2" customFormat="1" ht="80" x14ac:dyDescent="0.2">
      <c r="A221" s="13" t="s">
        <v>205</v>
      </c>
      <c r="B221" s="14" t="s">
        <v>16</v>
      </c>
      <c r="C221" s="14" t="s">
        <v>8</v>
      </c>
      <c r="D221" s="14" t="s">
        <v>206</v>
      </c>
      <c r="E221" s="15" t="s">
        <v>207</v>
      </c>
      <c r="F221" s="16">
        <v>700000</v>
      </c>
      <c r="G221" s="16">
        <v>790000</v>
      </c>
      <c r="H221" s="17">
        <f>Tabella1[[#This Row],[CONTRIBUTO CS
PSR v3]]-Tabella1[[#This Row],[CONTRIBUTO CS
PSR v2]]</f>
        <v>90000</v>
      </c>
      <c r="I221" s="17">
        <v>0</v>
      </c>
      <c r="J221" s="17">
        <v>0</v>
      </c>
      <c r="K221" s="17">
        <f>Tabella1[[#This Row],[DONAZIONE CS
PSR v3]]-Tabella1[[#This Row],[DONAZIONE CS
PSR v2]]</f>
        <v>0</v>
      </c>
      <c r="L221" s="17">
        <v>0</v>
      </c>
      <c r="M221" s="17">
        <v>0</v>
      </c>
      <c r="N221" s="17">
        <f>Tabella1[[#This Row],[ALTRI FIN.
PSR v3]]-Tabella1[[#This Row],[ALTRI FIN.
PSR v2]]</f>
        <v>0</v>
      </c>
      <c r="O221" s="17">
        <v>3000</v>
      </c>
      <c r="P221" s="17">
        <v>0</v>
      </c>
      <c r="Q221" s="17">
        <f>Tabella1[[#This Row],[COFIN. RIS. PROP.
PSRv3]]-Tabella1[[#This Row],[COFIN. RIS. PROP.
PSRv2]]</f>
        <v>-3000</v>
      </c>
      <c r="R221" s="17">
        <v>0</v>
      </c>
      <c r="S221" s="17">
        <v>0</v>
      </c>
      <c r="T221" s="17">
        <f>Tabella1[[#This Row],[INDENNIZZO ASS
PSR v3]]-Tabella1[[#This Row],[INDENNIZZO ASS
PSR v2]]</f>
        <v>0</v>
      </c>
      <c r="U221" s="18" t="s">
        <v>26</v>
      </c>
    </row>
    <row r="222" spans="1:21" s="2" customFormat="1" ht="64" x14ac:dyDescent="0.2">
      <c r="A222" s="13" t="s">
        <v>208</v>
      </c>
      <c r="B222" s="14" t="s">
        <v>16</v>
      </c>
      <c r="C222" s="14" t="s">
        <v>8</v>
      </c>
      <c r="D222" s="14" t="s">
        <v>206</v>
      </c>
      <c r="E222" s="15" t="s">
        <v>209</v>
      </c>
      <c r="F222" s="16">
        <v>670000</v>
      </c>
      <c r="G222" s="16">
        <v>760000</v>
      </c>
      <c r="H222" s="17">
        <f>Tabella1[[#This Row],[CONTRIBUTO CS
PSR v3]]-Tabella1[[#This Row],[CONTRIBUTO CS
PSR v2]]</f>
        <v>90000</v>
      </c>
      <c r="I222" s="17">
        <v>0</v>
      </c>
      <c r="J222" s="17">
        <v>0</v>
      </c>
      <c r="K222" s="17">
        <f>Tabella1[[#This Row],[DONAZIONE CS
PSR v3]]-Tabella1[[#This Row],[DONAZIONE CS
PSR v2]]</f>
        <v>0</v>
      </c>
      <c r="L222" s="17"/>
      <c r="M222" s="17">
        <v>0</v>
      </c>
      <c r="N222" s="17">
        <f>Tabella1[[#This Row],[ALTRI FIN.
PSR v3]]-Tabella1[[#This Row],[ALTRI FIN.
PSR v2]]</f>
        <v>0</v>
      </c>
      <c r="O222" s="17">
        <v>3000</v>
      </c>
      <c r="P222" s="17">
        <v>0</v>
      </c>
      <c r="Q222" s="17">
        <f>Tabella1[[#This Row],[COFIN. RIS. PROP.
PSRv3]]-Tabella1[[#This Row],[COFIN. RIS. PROP.
PSRv2]]</f>
        <v>-3000</v>
      </c>
      <c r="R222" s="17">
        <v>0</v>
      </c>
      <c r="S222" s="17">
        <v>0</v>
      </c>
      <c r="T222" s="17">
        <f>Tabella1[[#This Row],[INDENNIZZO ASS
PSR v3]]-Tabella1[[#This Row],[INDENNIZZO ASS
PSR v2]]</f>
        <v>0</v>
      </c>
      <c r="U222" s="18" t="s">
        <v>26</v>
      </c>
    </row>
    <row r="223" spans="1:21" s="2" customFormat="1" ht="144" x14ac:dyDescent="0.2">
      <c r="A223" s="13" t="s">
        <v>210</v>
      </c>
      <c r="B223" s="14" t="s">
        <v>16</v>
      </c>
      <c r="C223" s="14" t="s">
        <v>8</v>
      </c>
      <c r="D223" s="14" t="s">
        <v>206</v>
      </c>
      <c r="E223" s="15" t="s">
        <v>211</v>
      </c>
      <c r="F223" s="16">
        <v>550000</v>
      </c>
      <c r="G223" s="16">
        <v>590000</v>
      </c>
      <c r="H223" s="17">
        <f>Tabella1[[#This Row],[CONTRIBUTO CS
PSR v3]]-Tabella1[[#This Row],[CONTRIBUTO CS
PSR v2]]</f>
        <v>40000</v>
      </c>
      <c r="I223" s="17">
        <v>0</v>
      </c>
      <c r="J223" s="17">
        <v>0</v>
      </c>
      <c r="K223" s="17">
        <f>Tabella1[[#This Row],[DONAZIONE CS
PSR v3]]-Tabella1[[#This Row],[DONAZIONE CS
PSR v2]]</f>
        <v>0</v>
      </c>
      <c r="L223" s="17">
        <v>0</v>
      </c>
      <c r="M223" s="17">
        <v>0</v>
      </c>
      <c r="N223" s="17">
        <f>Tabella1[[#This Row],[ALTRI FIN.
PSR v3]]-Tabella1[[#This Row],[ALTRI FIN.
PSR v2]]</f>
        <v>0</v>
      </c>
      <c r="O223" s="17">
        <v>0</v>
      </c>
      <c r="P223" s="17">
        <v>0</v>
      </c>
      <c r="Q223" s="17">
        <f>Tabella1[[#This Row],[COFIN. RIS. PROP.
PSRv3]]-Tabella1[[#This Row],[COFIN. RIS. PROP.
PSRv2]]</f>
        <v>0</v>
      </c>
      <c r="R223" s="17">
        <v>0</v>
      </c>
      <c r="S223" s="17">
        <v>0</v>
      </c>
      <c r="T223" s="17">
        <f>Tabella1[[#This Row],[INDENNIZZO ASS
PSR v3]]-Tabella1[[#This Row],[INDENNIZZO ASS
PSR v2]]</f>
        <v>0</v>
      </c>
      <c r="U223" s="18" t="s">
        <v>26</v>
      </c>
    </row>
    <row r="224" spans="1:21" s="2" customFormat="1" ht="48" x14ac:dyDescent="0.2">
      <c r="A224" s="13" t="s">
        <v>212</v>
      </c>
      <c r="B224" s="14" t="s">
        <v>16</v>
      </c>
      <c r="C224" s="14" t="s">
        <v>8</v>
      </c>
      <c r="D224" s="14" t="s">
        <v>206</v>
      </c>
      <c r="E224" s="15" t="s">
        <v>213</v>
      </c>
      <c r="F224" s="16">
        <v>580000</v>
      </c>
      <c r="G224" s="16">
        <v>630000</v>
      </c>
      <c r="H224" s="17">
        <f>Tabella1[[#This Row],[CONTRIBUTO CS
PSR v3]]-Tabella1[[#This Row],[CONTRIBUTO CS
PSR v2]]</f>
        <v>50000</v>
      </c>
      <c r="I224" s="17">
        <v>0</v>
      </c>
      <c r="J224" s="17">
        <v>0</v>
      </c>
      <c r="K224" s="17">
        <f>Tabella1[[#This Row],[DONAZIONE CS
PSR v3]]-Tabella1[[#This Row],[DONAZIONE CS
PSR v2]]</f>
        <v>0</v>
      </c>
      <c r="L224" s="17">
        <v>0</v>
      </c>
      <c r="M224" s="17">
        <v>0</v>
      </c>
      <c r="N224" s="17">
        <f>Tabella1[[#This Row],[ALTRI FIN.
PSR v3]]-Tabella1[[#This Row],[ALTRI FIN.
PSR v2]]</f>
        <v>0</v>
      </c>
      <c r="O224" s="17">
        <v>0</v>
      </c>
      <c r="P224" s="17">
        <v>0</v>
      </c>
      <c r="Q224" s="17">
        <f>Tabella1[[#This Row],[COFIN. RIS. PROP.
PSRv3]]-Tabella1[[#This Row],[COFIN. RIS. PROP.
PSRv2]]</f>
        <v>0</v>
      </c>
      <c r="R224" s="17">
        <v>0</v>
      </c>
      <c r="S224" s="17">
        <v>0</v>
      </c>
      <c r="T224" s="17">
        <f>Tabella1[[#This Row],[INDENNIZZO ASS
PSR v3]]-Tabella1[[#This Row],[INDENNIZZO ASS
PSR v2]]</f>
        <v>0</v>
      </c>
      <c r="U224" s="18" t="s">
        <v>26</v>
      </c>
    </row>
    <row r="225" spans="1:21" s="2" customFormat="1" ht="144" x14ac:dyDescent="0.2">
      <c r="A225" s="13" t="s">
        <v>214</v>
      </c>
      <c r="B225" s="14" t="s">
        <v>16</v>
      </c>
      <c r="C225" s="14" t="s">
        <v>8</v>
      </c>
      <c r="D225" s="14" t="s">
        <v>28</v>
      </c>
      <c r="E225" s="15" t="s">
        <v>215</v>
      </c>
      <c r="F225" s="16">
        <v>160000</v>
      </c>
      <c r="G225" s="16">
        <v>173149.48</v>
      </c>
      <c r="H225" s="17">
        <f>Tabella1[[#This Row],[CONTRIBUTO CS
PSR v3]]-Tabella1[[#This Row],[CONTRIBUTO CS
PSR v2]]</f>
        <v>13149.48000000001</v>
      </c>
      <c r="I225" s="17">
        <v>0</v>
      </c>
      <c r="J225" s="17">
        <v>0</v>
      </c>
      <c r="K225" s="17">
        <f>Tabella1[[#This Row],[DONAZIONE CS
PSR v3]]-Tabella1[[#This Row],[DONAZIONE CS
PSR v2]]</f>
        <v>0</v>
      </c>
      <c r="L225" s="17">
        <v>0</v>
      </c>
      <c r="M225" s="17">
        <v>0</v>
      </c>
      <c r="N225" s="17">
        <f>Tabella1[[#This Row],[ALTRI FIN.
PSR v3]]-Tabella1[[#This Row],[ALTRI FIN.
PSR v2]]</f>
        <v>0</v>
      </c>
      <c r="O225" s="17">
        <v>0</v>
      </c>
      <c r="P225" s="17">
        <v>0</v>
      </c>
      <c r="Q225" s="17">
        <f>Tabella1[[#This Row],[COFIN. RIS. PROP.
PSRv3]]-Tabella1[[#This Row],[COFIN. RIS. PROP.
PSRv2]]</f>
        <v>0</v>
      </c>
      <c r="R225" s="17">
        <v>0</v>
      </c>
      <c r="S225" s="17">
        <v>0</v>
      </c>
      <c r="T225" s="17">
        <f>Tabella1[[#This Row],[INDENNIZZO ASS
PSR v3]]-Tabella1[[#This Row],[INDENNIZZO ASS
PSR v2]]</f>
        <v>0</v>
      </c>
      <c r="U225" s="18" t="s">
        <v>26</v>
      </c>
    </row>
    <row r="226" spans="1:21" s="2" customFormat="1" ht="144" x14ac:dyDescent="0.2">
      <c r="A226" s="13" t="s">
        <v>216</v>
      </c>
      <c r="B226" s="14" t="s">
        <v>16</v>
      </c>
      <c r="C226" s="14" t="s">
        <v>8</v>
      </c>
      <c r="D226" s="14" t="s">
        <v>28</v>
      </c>
      <c r="E226" s="15" t="s">
        <v>217</v>
      </c>
      <c r="F226" s="16">
        <v>380000</v>
      </c>
      <c r="G226" s="16">
        <v>444319.92</v>
      </c>
      <c r="H226" s="17">
        <f>Tabella1[[#This Row],[CONTRIBUTO CS
PSR v3]]-Tabella1[[#This Row],[CONTRIBUTO CS
PSR v2]]</f>
        <v>64319.919999999984</v>
      </c>
      <c r="I226" s="17">
        <v>0</v>
      </c>
      <c r="J226" s="17">
        <v>0</v>
      </c>
      <c r="K226" s="17">
        <f>Tabella1[[#This Row],[DONAZIONE CS
PSR v3]]-Tabella1[[#This Row],[DONAZIONE CS
PSR v2]]</f>
        <v>0</v>
      </c>
      <c r="L226" s="17">
        <v>0</v>
      </c>
      <c r="M226" s="17">
        <v>0</v>
      </c>
      <c r="N226" s="17">
        <f>Tabella1[[#This Row],[ALTRI FIN.
PSR v3]]-Tabella1[[#This Row],[ALTRI FIN.
PSR v2]]</f>
        <v>0</v>
      </c>
      <c r="O226" s="17">
        <v>0</v>
      </c>
      <c r="P226" s="17">
        <v>0</v>
      </c>
      <c r="Q226" s="17">
        <f>Tabella1[[#This Row],[COFIN. RIS. PROP.
PSRv3]]-Tabella1[[#This Row],[COFIN. RIS. PROP.
PSRv2]]</f>
        <v>0</v>
      </c>
      <c r="R226" s="17">
        <v>0</v>
      </c>
      <c r="S226" s="17">
        <v>0</v>
      </c>
      <c r="T226" s="17">
        <f>Tabella1[[#This Row],[INDENNIZZO ASS
PSR v3]]-Tabella1[[#This Row],[INDENNIZZO ASS
PSR v2]]</f>
        <v>0</v>
      </c>
      <c r="U226" s="18" t="s">
        <v>26</v>
      </c>
    </row>
    <row r="227" spans="1:21" s="2" customFormat="1" ht="160" x14ac:dyDescent="0.2">
      <c r="A227" s="13" t="s">
        <v>218</v>
      </c>
      <c r="B227" s="14" t="s">
        <v>16</v>
      </c>
      <c r="C227" s="14" t="s">
        <v>8</v>
      </c>
      <c r="D227" s="14" t="s">
        <v>28</v>
      </c>
      <c r="E227" s="15" t="s">
        <v>219</v>
      </c>
      <c r="F227" s="16">
        <v>250000</v>
      </c>
      <c r="G227" s="16">
        <v>263166.03999999998</v>
      </c>
      <c r="H227" s="17">
        <f>Tabella1[[#This Row],[CONTRIBUTO CS
PSR v3]]-Tabella1[[#This Row],[CONTRIBUTO CS
PSR v2]]</f>
        <v>13166.039999999979</v>
      </c>
      <c r="I227" s="17">
        <v>0</v>
      </c>
      <c r="J227" s="17">
        <v>0</v>
      </c>
      <c r="K227" s="17">
        <f>Tabella1[[#This Row],[DONAZIONE CS
PSR v3]]-Tabella1[[#This Row],[DONAZIONE CS
PSR v2]]</f>
        <v>0</v>
      </c>
      <c r="L227" s="17">
        <v>0</v>
      </c>
      <c r="M227" s="17">
        <v>0</v>
      </c>
      <c r="N227" s="17">
        <f>Tabella1[[#This Row],[ALTRI FIN.
PSR v3]]-Tabella1[[#This Row],[ALTRI FIN.
PSR v2]]</f>
        <v>0</v>
      </c>
      <c r="O227" s="17">
        <v>0</v>
      </c>
      <c r="P227" s="17">
        <v>0</v>
      </c>
      <c r="Q227" s="17">
        <f>Tabella1[[#This Row],[COFIN. RIS. PROP.
PSRv3]]-Tabella1[[#This Row],[COFIN. RIS. PROP.
PSRv2]]</f>
        <v>0</v>
      </c>
      <c r="R227" s="17">
        <v>0</v>
      </c>
      <c r="S227" s="17">
        <v>0</v>
      </c>
      <c r="T227" s="17">
        <f>Tabella1[[#This Row],[INDENNIZZO ASS
PSR v3]]-Tabella1[[#This Row],[INDENNIZZO ASS
PSR v2]]</f>
        <v>0</v>
      </c>
      <c r="U227" s="18" t="s">
        <v>26</v>
      </c>
    </row>
    <row r="228" spans="1:21" s="2" customFormat="1" ht="96" x14ac:dyDescent="0.2">
      <c r="A228" s="13" t="s">
        <v>38</v>
      </c>
      <c r="B228" s="14" t="s">
        <v>16</v>
      </c>
      <c r="C228" s="14" t="s">
        <v>8</v>
      </c>
      <c r="D228" s="14" t="s">
        <v>28</v>
      </c>
      <c r="E228" s="15" t="s">
        <v>29</v>
      </c>
      <c r="F228" s="16">
        <v>3015416.74</v>
      </c>
      <c r="G228" s="16">
        <v>5940299.3600000003</v>
      </c>
      <c r="H228" s="17">
        <f>Tabella1[[#This Row],[CONTRIBUTO CS
PSR v3]]-Tabella1[[#This Row],[CONTRIBUTO CS
PSR v2]]</f>
        <v>2924882.62</v>
      </c>
      <c r="I228" s="17">
        <v>0</v>
      </c>
      <c r="J228" s="17">
        <v>0</v>
      </c>
      <c r="K228" s="17">
        <f>Tabella1[[#This Row],[DONAZIONE CS
PSR v3]]-Tabella1[[#This Row],[DONAZIONE CS
PSR v2]]</f>
        <v>0</v>
      </c>
      <c r="L228" s="17">
        <v>0</v>
      </c>
      <c r="M228" s="17">
        <v>0</v>
      </c>
      <c r="N228" s="17">
        <f>Tabella1[[#This Row],[ALTRI FIN.
PSR v3]]-Tabella1[[#This Row],[ALTRI FIN.
PSR v2]]</f>
        <v>0</v>
      </c>
      <c r="O228" s="17">
        <v>0</v>
      </c>
      <c r="P228" s="17">
        <v>0</v>
      </c>
      <c r="Q228" s="17">
        <f>Tabella1[[#This Row],[COFIN. RIS. PROP.
PSRv3]]-Tabella1[[#This Row],[COFIN. RIS. PROP.
PSRv2]]</f>
        <v>0</v>
      </c>
      <c r="R228" s="17">
        <v>0</v>
      </c>
      <c r="S228" s="17">
        <v>0</v>
      </c>
      <c r="T228" s="17">
        <f>Tabella1[[#This Row],[INDENNIZZO ASS
PSR v3]]-Tabella1[[#This Row],[INDENNIZZO ASS
PSR v2]]</f>
        <v>0</v>
      </c>
      <c r="U228" s="18" t="s">
        <v>26</v>
      </c>
    </row>
    <row r="229" spans="1:21" s="2" customFormat="1" ht="176" x14ac:dyDescent="0.2">
      <c r="A229" s="13" t="s">
        <v>220</v>
      </c>
      <c r="B229" s="14" t="s">
        <v>16</v>
      </c>
      <c r="C229" s="14" t="s">
        <v>8</v>
      </c>
      <c r="D229" s="14" t="s">
        <v>28</v>
      </c>
      <c r="E229" s="15" t="s">
        <v>221</v>
      </c>
      <c r="F229" s="16">
        <v>320000</v>
      </c>
      <c r="G229" s="16">
        <v>350000</v>
      </c>
      <c r="H229" s="17">
        <f>Tabella1[[#This Row],[CONTRIBUTO CS
PSR v3]]-Tabella1[[#This Row],[CONTRIBUTO CS
PSR v2]]</f>
        <v>30000</v>
      </c>
      <c r="I229" s="17">
        <v>0</v>
      </c>
      <c r="J229" s="17">
        <v>0</v>
      </c>
      <c r="K229" s="17">
        <f>Tabella1[[#This Row],[DONAZIONE CS
PSR v3]]-Tabella1[[#This Row],[DONAZIONE CS
PSR v2]]</f>
        <v>0</v>
      </c>
      <c r="L229" s="17">
        <v>0</v>
      </c>
      <c r="M229" s="17">
        <v>0</v>
      </c>
      <c r="N229" s="17">
        <f>Tabella1[[#This Row],[ALTRI FIN.
PSR v3]]-Tabella1[[#This Row],[ALTRI FIN.
PSR v2]]</f>
        <v>0</v>
      </c>
      <c r="O229" s="17">
        <v>0</v>
      </c>
      <c r="P229" s="17">
        <v>0</v>
      </c>
      <c r="Q229" s="17">
        <f>Tabella1[[#This Row],[COFIN. RIS. PROP.
PSRv3]]-Tabella1[[#This Row],[COFIN. RIS. PROP.
PSRv2]]</f>
        <v>0</v>
      </c>
      <c r="R229" s="17">
        <v>0</v>
      </c>
      <c r="S229" s="17">
        <v>0</v>
      </c>
      <c r="T229" s="17">
        <f>Tabella1[[#This Row],[INDENNIZZO ASS
PSR v3]]-Tabella1[[#This Row],[INDENNIZZO ASS
PSR v2]]</f>
        <v>0</v>
      </c>
      <c r="U229" s="18" t="s">
        <v>26</v>
      </c>
    </row>
    <row r="230" spans="1:21" s="2" customFormat="1" ht="144" x14ac:dyDescent="0.2">
      <c r="A230" s="13" t="s">
        <v>222</v>
      </c>
      <c r="B230" s="14" t="s">
        <v>16</v>
      </c>
      <c r="C230" s="14" t="s">
        <v>8</v>
      </c>
      <c r="D230" s="14" t="s">
        <v>28</v>
      </c>
      <c r="E230" s="15" t="s">
        <v>223</v>
      </c>
      <c r="F230" s="16">
        <v>160000</v>
      </c>
      <c r="G230" s="16">
        <v>220000</v>
      </c>
      <c r="H230" s="17">
        <f>Tabella1[[#This Row],[CONTRIBUTO CS
PSR v3]]-Tabella1[[#This Row],[CONTRIBUTO CS
PSR v2]]</f>
        <v>60000</v>
      </c>
      <c r="I230" s="17">
        <v>0</v>
      </c>
      <c r="J230" s="17">
        <v>0</v>
      </c>
      <c r="K230" s="17">
        <f>Tabella1[[#This Row],[DONAZIONE CS
PSR v3]]-Tabella1[[#This Row],[DONAZIONE CS
PSR v2]]</f>
        <v>0</v>
      </c>
      <c r="L230" s="17">
        <v>0</v>
      </c>
      <c r="M230" s="17">
        <v>0</v>
      </c>
      <c r="N230" s="17">
        <f>Tabella1[[#This Row],[ALTRI FIN.
PSR v3]]-Tabella1[[#This Row],[ALTRI FIN.
PSR v2]]</f>
        <v>0</v>
      </c>
      <c r="O230" s="17">
        <v>0</v>
      </c>
      <c r="P230" s="17">
        <v>0</v>
      </c>
      <c r="Q230" s="17">
        <f>Tabella1[[#This Row],[COFIN. RIS. PROP.
PSRv3]]-Tabella1[[#This Row],[COFIN. RIS. PROP.
PSRv2]]</f>
        <v>0</v>
      </c>
      <c r="R230" s="17">
        <v>0</v>
      </c>
      <c r="S230" s="17">
        <v>0</v>
      </c>
      <c r="T230" s="17">
        <f>Tabella1[[#This Row],[INDENNIZZO ASS
PSR v3]]-Tabella1[[#This Row],[INDENNIZZO ASS
PSR v2]]</f>
        <v>0</v>
      </c>
      <c r="U230" s="18" t="s">
        <v>26</v>
      </c>
    </row>
    <row r="231" spans="1:21" s="2" customFormat="1" ht="144" x14ac:dyDescent="0.2">
      <c r="A231" s="13" t="s">
        <v>224</v>
      </c>
      <c r="B231" s="14" t="s">
        <v>16</v>
      </c>
      <c r="C231" s="14" t="s">
        <v>8</v>
      </c>
      <c r="D231" s="14" t="s">
        <v>28</v>
      </c>
      <c r="E231" s="15" t="s">
        <v>225</v>
      </c>
      <c r="F231" s="16">
        <v>220000</v>
      </c>
      <c r="G231" s="16">
        <v>695000</v>
      </c>
      <c r="H231" s="17">
        <f>Tabella1[[#This Row],[CONTRIBUTO CS
PSR v3]]-Tabella1[[#This Row],[CONTRIBUTO CS
PSR v2]]</f>
        <v>475000</v>
      </c>
      <c r="I231" s="17">
        <v>0</v>
      </c>
      <c r="J231" s="17">
        <v>0</v>
      </c>
      <c r="K231" s="17">
        <f>Tabella1[[#This Row],[DONAZIONE CS
PSR v3]]-Tabella1[[#This Row],[DONAZIONE CS
PSR v2]]</f>
        <v>0</v>
      </c>
      <c r="L231" s="17">
        <v>0</v>
      </c>
      <c r="M231" s="17">
        <v>0</v>
      </c>
      <c r="N231" s="17">
        <f>Tabella1[[#This Row],[ALTRI FIN.
PSR v3]]-Tabella1[[#This Row],[ALTRI FIN.
PSR v2]]</f>
        <v>0</v>
      </c>
      <c r="O231" s="17">
        <v>0</v>
      </c>
      <c r="P231" s="17">
        <v>0</v>
      </c>
      <c r="Q231" s="17">
        <f>Tabella1[[#This Row],[COFIN. RIS. PROP.
PSRv3]]-Tabella1[[#This Row],[COFIN. RIS. PROP.
PSRv2]]</f>
        <v>0</v>
      </c>
      <c r="R231" s="17">
        <v>0</v>
      </c>
      <c r="S231" s="17">
        <v>0</v>
      </c>
      <c r="T231" s="17">
        <f>Tabella1[[#This Row],[INDENNIZZO ASS
PSR v3]]-Tabella1[[#This Row],[INDENNIZZO ASS
PSR v2]]</f>
        <v>0</v>
      </c>
      <c r="U231" s="18" t="s">
        <v>26</v>
      </c>
    </row>
    <row r="232" spans="1:21" s="2" customFormat="1" ht="128" x14ac:dyDescent="0.2">
      <c r="A232" s="13" t="s">
        <v>226</v>
      </c>
      <c r="B232" s="14" t="s">
        <v>16</v>
      </c>
      <c r="C232" s="14" t="s">
        <v>8</v>
      </c>
      <c r="D232" s="14" t="s">
        <v>28</v>
      </c>
      <c r="E232" s="15" t="s">
        <v>227</v>
      </c>
      <c r="F232" s="16">
        <v>180000</v>
      </c>
      <c r="G232" s="16">
        <v>194570.19</v>
      </c>
      <c r="H232" s="17">
        <f>Tabella1[[#This Row],[CONTRIBUTO CS
PSR v3]]-Tabella1[[#This Row],[CONTRIBUTO CS
PSR v2]]</f>
        <v>14570.190000000002</v>
      </c>
      <c r="I232" s="17">
        <v>0</v>
      </c>
      <c r="J232" s="17">
        <v>0</v>
      </c>
      <c r="K232" s="17">
        <f>Tabella1[[#This Row],[DONAZIONE CS
PSR v3]]-Tabella1[[#This Row],[DONAZIONE CS
PSR v2]]</f>
        <v>0</v>
      </c>
      <c r="L232" s="17">
        <v>0</v>
      </c>
      <c r="M232" s="17">
        <v>0</v>
      </c>
      <c r="N232" s="17">
        <f>Tabella1[[#This Row],[ALTRI FIN.
PSR v3]]-Tabella1[[#This Row],[ALTRI FIN.
PSR v2]]</f>
        <v>0</v>
      </c>
      <c r="O232" s="17">
        <v>0</v>
      </c>
      <c r="P232" s="17">
        <v>0</v>
      </c>
      <c r="Q232" s="17">
        <f>Tabella1[[#This Row],[COFIN. RIS. PROP.
PSRv3]]-Tabella1[[#This Row],[COFIN. RIS. PROP.
PSRv2]]</f>
        <v>0</v>
      </c>
      <c r="R232" s="17">
        <v>0</v>
      </c>
      <c r="S232" s="17">
        <v>0</v>
      </c>
      <c r="T232" s="17">
        <f>Tabella1[[#This Row],[INDENNIZZO ASS
PSR v3]]-Tabella1[[#This Row],[INDENNIZZO ASS
PSR v2]]</f>
        <v>0</v>
      </c>
      <c r="U232" s="18" t="s">
        <v>26</v>
      </c>
    </row>
    <row r="233" spans="1:21" s="2" customFormat="1" ht="112" x14ac:dyDescent="0.2">
      <c r="A233" s="13" t="s">
        <v>228</v>
      </c>
      <c r="B233" s="14" t="s">
        <v>16</v>
      </c>
      <c r="C233" s="14" t="s">
        <v>8</v>
      </c>
      <c r="D233" s="14" t="s">
        <v>28</v>
      </c>
      <c r="E233" s="15" t="s">
        <v>229</v>
      </c>
      <c r="F233" s="16">
        <v>120000</v>
      </c>
      <c r="G233" s="16">
        <v>145955.09</v>
      </c>
      <c r="H233" s="17">
        <f>Tabella1[[#This Row],[CONTRIBUTO CS
PSR v3]]-Tabella1[[#This Row],[CONTRIBUTO CS
PSR v2]]</f>
        <v>25955.089999999997</v>
      </c>
      <c r="I233" s="17">
        <v>0</v>
      </c>
      <c r="J233" s="17">
        <v>0</v>
      </c>
      <c r="K233" s="17">
        <f>Tabella1[[#This Row],[DONAZIONE CS
PSR v3]]-Tabella1[[#This Row],[DONAZIONE CS
PSR v2]]</f>
        <v>0</v>
      </c>
      <c r="L233" s="17">
        <v>0</v>
      </c>
      <c r="M233" s="17">
        <v>0</v>
      </c>
      <c r="N233" s="17">
        <f>Tabella1[[#This Row],[ALTRI FIN.
PSR v3]]-Tabella1[[#This Row],[ALTRI FIN.
PSR v2]]</f>
        <v>0</v>
      </c>
      <c r="O233" s="17">
        <v>0</v>
      </c>
      <c r="P233" s="17">
        <v>0</v>
      </c>
      <c r="Q233" s="17">
        <f>Tabella1[[#This Row],[COFIN. RIS. PROP.
PSRv3]]-Tabella1[[#This Row],[COFIN. RIS. PROP.
PSRv2]]</f>
        <v>0</v>
      </c>
      <c r="R233" s="17">
        <v>0</v>
      </c>
      <c r="S233" s="17">
        <v>0</v>
      </c>
      <c r="T233" s="17">
        <f>Tabella1[[#This Row],[INDENNIZZO ASS
PSR v3]]-Tabella1[[#This Row],[INDENNIZZO ASS
PSR v2]]</f>
        <v>0</v>
      </c>
      <c r="U233" s="18" t="s">
        <v>26</v>
      </c>
    </row>
    <row r="234" spans="1:21" s="2" customFormat="1" ht="48" x14ac:dyDescent="0.2">
      <c r="A234" s="13" t="s">
        <v>230</v>
      </c>
      <c r="B234" s="14" t="s">
        <v>16</v>
      </c>
      <c r="C234" s="14" t="s">
        <v>8</v>
      </c>
      <c r="D234" s="14" t="s">
        <v>231</v>
      </c>
      <c r="E234" s="15" t="s">
        <v>232</v>
      </c>
      <c r="F234" s="16">
        <v>64136.87</v>
      </c>
      <c r="G234" s="16">
        <v>463600</v>
      </c>
      <c r="H234" s="17">
        <f>Tabella1[[#This Row],[CONTRIBUTO CS
PSR v3]]-Tabella1[[#This Row],[CONTRIBUTO CS
PSR v2]]</f>
        <v>399463.13</v>
      </c>
      <c r="I234" s="17">
        <v>0</v>
      </c>
      <c r="J234" s="17">
        <v>0</v>
      </c>
      <c r="K234" s="17">
        <f>Tabella1[[#This Row],[DONAZIONE CS
PSR v3]]-Tabella1[[#This Row],[DONAZIONE CS
PSR v2]]</f>
        <v>0</v>
      </c>
      <c r="L234" s="17">
        <v>0</v>
      </c>
      <c r="M234" s="17">
        <v>0</v>
      </c>
      <c r="N234" s="17">
        <f>Tabella1[[#This Row],[ALTRI FIN.
PSR v3]]-Tabella1[[#This Row],[ALTRI FIN.
PSR v2]]</f>
        <v>0</v>
      </c>
      <c r="O234" s="17">
        <v>0</v>
      </c>
      <c r="P234" s="17">
        <v>0</v>
      </c>
      <c r="Q234" s="17">
        <f>Tabella1[[#This Row],[COFIN. RIS. PROP.
PSRv3]]-Tabella1[[#This Row],[COFIN. RIS. PROP.
PSRv2]]</f>
        <v>0</v>
      </c>
      <c r="R234" s="17">
        <v>0</v>
      </c>
      <c r="S234" s="17">
        <v>0</v>
      </c>
      <c r="T234" s="17">
        <f>Tabella1[[#This Row],[INDENNIZZO ASS
PSR v3]]-Tabella1[[#This Row],[INDENNIZZO ASS
PSR v2]]</f>
        <v>0</v>
      </c>
      <c r="U234" s="18" t="s">
        <v>26</v>
      </c>
    </row>
    <row r="235" spans="1:21" s="2" customFormat="1" ht="80" x14ac:dyDescent="0.2">
      <c r="A235" s="13" t="s">
        <v>233</v>
      </c>
      <c r="B235" s="14" t="s">
        <v>16</v>
      </c>
      <c r="C235" s="14" t="s">
        <v>8</v>
      </c>
      <c r="D235" s="14" t="s">
        <v>231</v>
      </c>
      <c r="E235" s="15" t="s">
        <v>234</v>
      </c>
      <c r="F235" s="16">
        <v>91725.18</v>
      </c>
      <c r="G235" s="16">
        <v>384300</v>
      </c>
      <c r="H235" s="17">
        <f>Tabella1[[#This Row],[CONTRIBUTO CS
PSR v3]]-Tabella1[[#This Row],[CONTRIBUTO CS
PSR v2]]</f>
        <v>292574.82</v>
      </c>
      <c r="I235" s="17">
        <v>0</v>
      </c>
      <c r="J235" s="17">
        <v>0</v>
      </c>
      <c r="K235" s="17">
        <f>Tabella1[[#This Row],[DONAZIONE CS
PSR v3]]-Tabella1[[#This Row],[DONAZIONE CS
PSR v2]]</f>
        <v>0</v>
      </c>
      <c r="L235" s="17">
        <v>0</v>
      </c>
      <c r="M235" s="17">
        <v>0</v>
      </c>
      <c r="N235" s="17">
        <f>Tabella1[[#This Row],[ALTRI FIN.
PSR v3]]-Tabella1[[#This Row],[ALTRI FIN.
PSR v2]]</f>
        <v>0</v>
      </c>
      <c r="O235" s="17">
        <v>0</v>
      </c>
      <c r="P235" s="17">
        <v>0</v>
      </c>
      <c r="Q235" s="17">
        <f>Tabella1[[#This Row],[COFIN. RIS. PROP.
PSRv3]]-Tabella1[[#This Row],[COFIN. RIS. PROP.
PSRv2]]</f>
        <v>0</v>
      </c>
      <c r="R235" s="17">
        <v>0</v>
      </c>
      <c r="S235" s="17">
        <v>0</v>
      </c>
      <c r="T235" s="17">
        <f>Tabella1[[#This Row],[INDENNIZZO ASS
PSR v3]]-Tabella1[[#This Row],[INDENNIZZO ASS
PSR v2]]</f>
        <v>0</v>
      </c>
      <c r="U235" s="18" t="s">
        <v>26</v>
      </c>
    </row>
    <row r="236" spans="1:21" s="2" customFormat="1" ht="64" x14ac:dyDescent="0.2">
      <c r="A236" s="13" t="s">
        <v>235</v>
      </c>
      <c r="B236" s="14" t="s">
        <v>16</v>
      </c>
      <c r="C236" s="14" t="s">
        <v>8</v>
      </c>
      <c r="D236" s="14" t="s">
        <v>231</v>
      </c>
      <c r="E236" s="15" t="s">
        <v>236</v>
      </c>
      <c r="F236" s="16">
        <v>206330.25</v>
      </c>
      <c r="G236" s="16">
        <v>756400</v>
      </c>
      <c r="H236" s="17">
        <f>Tabella1[[#This Row],[CONTRIBUTO CS
PSR v3]]-Tabella1[[#This Row],[CONTRIBUTO CS
PSR v2]]</f>
        <v>550069.75</v>
      </c>
      <c r="I236" s="17">
        <v>0</v>
      </c>
      <c r="J236" s="17">
        <v>0</v>
      </c>
      <c r="K236" s="17">
        <f>Tabella1[[#This Row],[DONAZIONE CS
PSR v3]]-Tabella1[[#This Row],[DONAZIONE CS
PSR v2]]</f>
        <v>0</v>
      </c>
      <c r="L236" s="17">
        <v>0</v>
      </c>
      <c r="M236" s="17">
        <v>0</v>
      </c>
      <c r="N236" s="17">
        <f>Tabella1[[#This Row],[ALTRI FIN.
PSR v3]]-Tabella1[[#This Row],[ALTRI FIN.
PSR v2]]</f>
        <v>0</v>
      </c>
      <c r="O236" s="17">
        <v>0</v>
      </c>
      <c r="P236" s="17">
        <v>0</v>
      </c>
      <c r="Q236" s="17">
        <f>Tabella1[[#This Row],[COFIN. RIS. PROP.
PSRv3]]-Tabella1[[#This Row],[COFIN. RIS. PROP.
PSRv2]]</f>
        <v>0</v>
      </c>
      <c r="R236" s="17">
        <v>0</v>
      </c>
      <c r="S236" s="17">
        <v>0</v>
      </c>
      <c r="T236" s="17">
        <f>Tabella1[[#This Row],[INDENNIZZO ASS
PSR v3]]-Tabella1[[#This Row],[INDENNIZZO ASS
PSR v2]]</f>
        <v>0</v>
      </c>
      <c r="U236" s="18" t="s">
        <v>26</v>
      </c>
    </row>
    <row r="237" spans="1:21" s="2" customFormat="1" ht="64" x14ac:dyDescent="0.2">
      <c r="A237" s="13" t="s">
        <v>237</v>
      </c>
      <c r="B237" s="14" t="s">
        <v>16</v>
      </c>
      <c r="C237" s="14" t="s">
        <v>8</v>
      </c>
      <c r="D237" s="14" t="s">
        <v>231</v>
      </c>
      <c r="E237" s="15" t="s">
        <v>238</v>
      </c>
      <c r="F237" s="16">
        <v>206330.25</v>
      </c>
      <c r="G237" s="16">
        <v>312320</v>
      </c>
      <c r="H237" s="17">
        <f>Tabella1[[#This Row],[CONTRIBUTO CS
PSR v3]]-Tabella1[[#This Row],[CONTRIBUTO CS
PSR v2]]</f>
        <v>105989.75</v>
      </c>
      <c r="I237" s="17">
        <v>0</v>
      </c>
      <c r="J237" s="17">
        <v>0</v>
      </c>
      <c r="K237" s="17">
        <f>Tabella1[[#This Row],[DONAZIONE CS
PSR v3]]-Tabella1[[#This Row],[DONAZIONE CS
PSR v2]]</f>
        <v>0</v>
      </c>
      <c r="L237" s="17">
        <v>0</v>
      </c>
      <c r="M237" s="17">
        <v>0</v>
      </c>
      <c r="N237" s="17">
        <f>Tabella1[[#This Row],[ALTRI FIN.
PSR v3]]-Tabella1[[#This Row],[ALTRI FIN.
PSR v2]]</f>
        <v>0</v>
      </c>
      <c r="O237" s="17">
        <v>0</v>
      </c>
      <c r="P237" s="17">
        <v>0</v>
      </c>
      <c r="Q237" s="17">
        <f>Tabella1[[#This Row],[COFIN. RIS. PROP.
PSRv3]]-Tabella1[[#This Row],[COFIN. RIS. PROP.
PSRv2]]</f>
        <v>0</v>
      </c>
      <c r="R237" s="17">
        <v>0</v>
      </c>
      <c r="S237" s="17">
        <v>0</v>
      </c>
      <c r="T237" s="17">
        <f>Tabella1[[#This Row],[INDENNIZZO ASS
PSR v3]]-Tabella1[[#This Row],[INDENNIZZO ASS
PSR v2]]</f>
        <v>0</v>
      </c>
      <c r="U237" s="18" t="s">
        <v>26</v>
      </c>
    </row>
    <row r="238" spans="1:21" s="2" customFormat="1" ht="144" x14ac:dyDescent="0.2">
      <c r="A238" s="13" t="s">
        <v>239</v>
      </c>
      <c r="B238" s="14" t="s">
        <v>16</v>
      </c>
      <c r="C238" s="14" t="s">
        <v>8</v>
      </c>
      <c r="D238" s="14" t="s">
        <v>240</v>
      </c>
      <c r="E238" s="15" t="s">
        <v>241</v>
      </c>
      <c r="F238" s="16">
        <v>600000</v>
      </c>
      <c r="G238" s="16">
        <v>800000</v>
      </c>
      <c r="H238" s="17">
        <f>Tabella1[[#This Row],[CONTRIBUTO CS
PSR v3]]-Tabella1[[#This Row],[CONTRIBUTO CS
PSR v2]]</f>
        <v>200000</v>
      </c>
      <c r="I238" s="17">
        <v>0</v>
      </c>
      <c r="J238" s="17">
        <v>0</v>
      </c>
      <c r="K238" s="17">
        <f>Tabella1[[#This Row],[DONAZIONE CS
PSR v3]]-Tabella1[[#This Row],[DONAZIONE CS
PSR v2]]</f>
        <v>0</v>
      </c>
      <c r="L238" s="17">
        <v>0</v>
      </c>
      <c r="M238" s="17">
        <v>0</v>
      </c>
      <c r="N238" s="17">
        <f>Tabella1[[#This Row],[ALTRI FIN.
PSR v3]]-Tabella1[[#This Row],[ALTRI FIN.
PSR v2]]</f>
        <v>0</v>
      </c>
      <c r="O238" s="17">
        <v>0</v>
      </c>
      <c r="P238" s="17">
        <v>0</v>
      </c>
      <c r="Q238" s="17">
        <f>Tabella1[[#This Row],[COFIN. RIS. PROP.
PSRv3]]-Tabella1[[#This Row],[COFIN. RIS. PROP.
PSRv2]]</f>
        <v>0</v>
      </c>
      <c r="R238" s="17">
        <v>0</v>
      </c>
      <c r="S238" s="17">
        <v>0</v>
      </c>
      <c r="T238" s="17">
        <f>Tabella1[[#This Row],[INDENNIZZO ASS
PSR v3]]-Tabella1[[#This Row],[INDENNIZZO ASS
PSR v2]]</f>
        <v>0</v>
      </c>
      <c r="U238" s="18" t="s">
        <v>26</v>
      </c>
    </row>
    <row r="239" spans="1:21" s="2" customFormat="1" ht="64" x14ac:dyDescent="0.2">
      <c r="A239" s="13" t="s">
        <v>242</v>
      </c>
      <c r="B239" s="14" t="s">
        <v>16</v>
      </c>
      <c r="C239" s="14" t="s">
        <v>8</v>
      </c>
      <c r="D239" s="14" t="s">
        <v>243</v>
      </c>
      <c r="E239" s="15" t="s">
        <v>244</v>
      </c>
      <c r="F239" s="16">
        <v>1595000</v>
      </c>
      <c r="G239" s="16">
        <v>1850000</v>
      </c>
      <c r="H239" s="17">
        <f>Tabella1[[#This Row],[CONTRIBUTO CS
PSR v3]]-Tabella1[[#This Row],[CONTRIBUTO CS
PSR v2]]</f>
        <v>255000</v>
      </c>
      <c r="I239" s="17">
        <v>0</v>
      </c>
      <c r="J239" s="17">
        <v>0</v>
      </c>
      <c r="K239" s="17">
        <f>Tabella1[[#This Row],[DONAZIONE CS
PSR v3]]-Tabella1[[#This Row],[DONAZIONE CS
PSR v2]]</f>
        <v>0</v>
      </c>
      <c r="L239" s="17">
        <v>0</v>
      </c>
      <c r="M239" s="17">
        <v>0</v>
      </c>
      <c r="N239" s="17">
        <f>Tabella1[[#This Row],[ALTRI FIN.
PSR v3]]-Tabella1[[#This Row],[ALTRI FIN.
PSR v2]]</f>
        <v>0</v>
      </c>
      <c r="O239" s="17">
        <v>0</v>
      </c>
      <c r="P239" s="17">
        <v>0</v>
      </c>
      <c r="Q239" s="17">
        <f>Tabella1[[#This Row],[COFIN. RIS. PROP.
PSRv3]]-Tabella1[[#This Row],[COFIN. RIS. PROP.
PSRv2]]</f>
        <v>0</v>
      </c>
      <c r="R239" s="17">
        <v>0</v>
      </c>
      <c r="S239" s="17">
        <v>0</v>
      </c>
      <c r="T239" s="17">
        <f>Tabella1[[#This Row],[INDENNIZZO ASS
PSR v3]]-Tabella1[[#This Row],[INDENNIZZO ASS
PSR v2]]</f>
        <v>0</v>
      </c>
      <c r="U239" s="18" t="s">
        <v>26</v>
      </c>
    </row>
    <row r="240" spans="1:21" s="2" customFormat="1" ht="80" x14ac:dyDescent="0.2">
      <c r="A240" s="13" t="s">
        <v>245</v>
      </c>
      <c r="B240" s="14" t="s">
        <v>16</v>
      </c>
      <c r="C240" s="14" t="s">
        <v>8</v>
      </c>
      <c r="D240" s="14" t="s">
        <v>243</v>
      </c>
      <c r="E240" s="15" t="s">
        <v>246</v>
      </c>
      <c r="F240" s="16">
        <v>1705000</v>
      </c>
      <c r="G240" s="16">
        <v>2125000</v>
      </c>
      <c r="H240" s="17">
        <f>Tabella1[[#This Row],[CONTRIBUTO CS
PSR v3]]-Tabella1[[#This Row],[CONTRIBUTO CS
PSR v2]]</f>
        <v>420000</v>
      </c>
      <c r="I240" s="17">
        <v>0</v>
      </c>
      <c r="J240" s="17">
        <v>0</v>
      </c>
      <c r="K240" s="17">
        <f>Tabella1[[#This Row],[DONAZIONE CS
PSR v3]]-Tabella1[[#This Row],[DONAZIONE CS
PSR v2]]</f>
        <v>0</v>
      </c>
      <c r="L240" s="17">
        <v>0</v>
      </c>
      <c r="M240" s="17">
        <v>40000</v>
      </c>
      <c r="N240" s="17">
        <f>Tabella1[[#This Row],[ALTRI FIN.
PSR v3]]-Tabella1[[#This Row],[ALTRI FIN.
PSR v2]]</f>
        <v>40000</v>
      </c>
      <c r="O240" s="17">
        <v>0</v>
      </c>
      <c r="P240" s="17">
        <v>0</v>
      </c>
      <c r="Q240" s="17">
        <f>Tabella1[[#This Row],[COFIN. RIS. PROP.
PSRv3]]-Tabella1[[#This Row],[COFIN. RIS. PROP.
PSRv2]]</f>
        <v>0</v>
      </c>
      <c r="R240" s="17">
        <v>0</v>
      </c>
      <c r="S240" s="17">
        <v>0</v>
      </c>
      <c r="T240" s="17">
        <f>Tabella1[[#This Row],[INDENNIZZO ASS
PSR v3]]-Tabella1[[#This Row],[INDENNIZZO ASS
PSR v2]]</f>
        <v>0</v>
      </c>
      <c r="U240" s="18" t="s">
        <v>26</v>
      </c>
    </row>
    <row r="241" spans="1:21" s="2" customFormat="1" ht="224" x14ac:dyDescent="0.2">
      <c r="A241" s="13" t="s">
        <v>247</v>
      </c>
      <c r="B241" s="14" t="s">
        <v>16</v>
      </c>
      <c r="C241" s="14" t="s">
        <v>8</v>
      </c>
      <c r="D241" s="14" t="s">
        <v>243</v>
      </c>
      <c r="E241" s="15" t="s">
        <v>248</v>
      </c>
      <c r="F241" s="16">
        <v>3014520.81</v>
      </c>
      <c r="G241" s="16">
        <v>3600000</v>
      </c>
      <c r="H241" s="17">
        <f>Tabella1[[#This Row],[CONTRIBUTO CS
PSR v3]]-Tabella1[[#This Row],[CONTRIBUTO CS
PSR v2]]</f>
        <v>585479.18999999994</v>
      </c>
      <c r="I241" s="17">
        <v>0</v>
      </c>
      <c r="J241" s="17">
        <v>0</v>
      </c>
      <c r="K241" s="17">
        <f>Tabella1[[#This Row],[DONAZIONE CS
PSR v3]]-Tabella1[[#This Row],[DONAZIONE CS
PSR v2]]</f>
        <v>0</v>
      </c>
      <c r="L241" s="17">
        <v>0</v>
      </c>
      <c r="M241" s="17">
        <v>0</v>
      </c>
      <c r="N241" s="17">
        <f>Tabella1[[#This Row],[ALTRI FIN.
PSR v3]]-Tabella1[[#This Row],[ALTRI FIN.
PSR v2]]</f>
        <v>0</v>
      </c>
      <c r="O241" s="17">
        <v>0</v>
      </c>
      <c r="P241" s="17">
        <v>0</v>
      </c>
      <c r="Q241" s="17">
        <f>Tabella1[[#This Row],[COFIN. RIS. PROP.
PSRv3]]-Tabella1[[#This Row],[COFIN. RIS. PROP.
PSRv2]]</f>
        <v>0</v>
      </c>
      <c r="R241" s="17">
        <v>0</v>
      </c>
      <c r="S241" s="17">
        <v>0</v>
      </c>
      <c r="T241" s="17">
        <f>Tabella1[[#This Row],[INDENNIZZO ASS
PSR v3]]-Tabella1[[#This Row],[INDENNIZZO ASS
PSR v2]]</f>
        <v>0</v>
      </c>
      <c r="U241" s="18" t="s">
        <v>26</v>
      </c>
    </row>
    <row r="242" spans="1:21" s="2" customFormat="1" ht="64" x14ac:dyDescent="0.2">
      <c r="A242" s="13" t="s">
        <v>249</v>
      </c>
      <c r="B242" s="14" t="s">
        <v>16</v>
      </c>
      <c r="C242" s="14" t="s">
        <v>8</v>
      </c>
      <c r="D242" s="14" t="s">
        <v>243</v>
      </c>
      <c r="E242" s="15" t="s">
        <v>250</v>
      </c>
      <c r="F242" s="16">
        <v>550000</v>
      </c>
      <c r="G242" s="16">
        <v>580000</v>
      </c>
      <c r="H242" s="17">
        <f>Tabella1[[#This Row],[CONTRIBUTO CS
PSR v3]]-Tabella1[[#This Row],[CONTRIBUTO CS
PSR v2]]</f>
        <v>30000</v>
      </c>
      <c r="I242" s="17">
        <v>0</v>
      </c>
      <c r="J242" s="17">
        <v>0</v>
      </c>
      <c r="K242" s="17">
        <f>Tabella1[[#This Row],[DONAZIONE CS
PSR v3]]-Tabella1[[#This Row],[DONAZIONE CS
PSR v2]]</f>
        <v>0</v>
      </c>
      <c r="L242" s="17">
        <v>0</v>
      </c>
      <c r="M242" s="17">
        <v>0</v>
      </c>
      <c r="N242" s="17">
        <f>Tabella1[[#This Row],[ALTRI FIN.
PSR v3]]-Tabella1[[#This Row],[ALTRI FIN.
PSR v2]]</f>
        <v>0</v>
      </c>
      <c r="O242" s="17">
        <v>0</v>
      </c>
      <c r="P242" s="17">
        <v>0</v>
      </c>
      <c r="Q242" s="17">
        <f>Tabella1[[#This Row],[COFIN. RIS. PROP.
PSRv3]]-Tabella1[[#This Row],[COFIN. RIS. PROP.
PSRv2]]</f>
        <v>0</v>
      </c>
      <c r="R242" s="17">
        <v>0</v>
      </c>
      <c r="S242" s="17">
        <v>0</v>
      </c>
      <c r="T242" s="17">
        <f>Tabella1[[#This Row],[INDENNIZZO ASS
PSR v3]]-Tabella1[[#This Row],[INDENNIZZO ASS
PSR v2]]</f>
        <v>0</v>
      </c>
      <c r="U242" s="18" t="s">
        <v>26</v>
      </c>
    </row>
    <row r="243" spans="1:21" s="2" customFormat="1" ht="64" x14ac:dyDescent="0.2">
      <c r="A243" s="13" t="s">
        <v>251</v>
      </c>
      <c r="B243" s="14" t="s">
        <v>16</v>
      </c>
      <c r="C243" s="14" t="s">
        <v>8</v>
      </c>
      <c r="D243" s="14" t="s">
        <v>243</v>
      </c>
      <c r="E243" s="15" t="s">
        <v>252</v>
      </c>
      <c r="F243" s="16">
        <v>313600.2</v>
      </c>
      <c r="G243" s="16">
        <v>340000</v>
      </c>
      <c r="H243" s="17">
        <f>Tabella1[[#This Row],[CONTRIBUTO CS
PSR v3]]-Tabella1[[#This Row],[CONTRIBUTO CS
PSR v2]]</f>
        <v>26399.799999999988</v>
      </c>
      <c r="I243" s="17">
        <v>0</v>
      </c>
      <c r="J243" s="17">
        <v>0</v>
      </c>
      <c r="K243" s="17">
        <f>Tabella1[[#This Row],[DONAZIONE CS
PSR v3]]-Tabella1[[#This Row],[DONAZIONE CS
PSR v2]]</f>
        <v>0</v>
      </c>
      <c r="L243" s="17">
        <v>0</v>
      </c>
      <c r="M243" s="17">
        <v>0</v>
      </c>
      <c r="N243" s="17">
        <f>Tabella1[[#This Row],[ALTRI FIN.
PSR v3]]-Tabella1[[#This Row],[ALTRI FIN.
PSR v2]]</f>
        <v>0</v>
      </c>
      <c r="O243" s="17">
        <v>0</v>
      </c>
      <c r="P243" s="17">
        <v>0</v>
      </c>
      <c r="Q243" s="17">
        <f>Tabella1[[#This Row],[COFIN. RIS. PROP.
PSRv3]]-Tabella1[[#This Row],[COFIN. RIS. PROP.
PSRv2]]</f>
        <v>0</v>
      </c>
      <c r="R243" s="17">
        <v>0</v>
      </c>
      <c r="S243" s="17">
        <v>0</v>
      </c>
      <c r="T243" s="17">
        <f>Tabella1[[#This Row],[INDENNIZZO ASS
PSR v3]]-Tabella1[[#This Row],[INDENNIZZO ASS
PSR v2]]</f>
        <v>0</v>
      </c>
      <c r="U243" s="18" t="s">
        <v>26</v>
      </c>
    </row>
    <row r="244" spans="1:21" s="2" customFormat="1" ht="64" x14ac:dyDescent="0.2">
      <c r="A244" s="13" t="s">
        <v>253</v>
      </c>
      <c r="B244" s="14" t="s">
        <v>16</v>
      </c>
      <c r="C244" s="14" t="s">
        <v>8</v>
      </c>
      <c r="D244" s="14" t="s">
        <v>243</v>
      </c>
      <c r="E244" s="15" t="s">
        <v>252</v>
      </c>
      <c r="F244" s="16">
        <v>140418</v>
      </c>
      <c r="G244" s="16">
        <v>200000</v>
      </c>
      <c r="H244" s="17">
        <f>Tabella1[[#This Row],[CONTRIBUTO CS
PSR v3]]-Tabella1[[#This Row],[CONTRIBUTO CS
PSR v2]]</f>
        <v>59582</v>
      </c>
      <c r="I244" s="17">
        <v>0</v>
      </c>
      <c r="J244" s="17">
        <v>0</v>
      </c>
      <c r="K244" s="17">
        <f>Tabella1[[#This Row],[DONAZIONE CS
PSR v3]]-Tabella1[[#This Row],[DONAZIONE CS
PSR v2]]</f>
        <v>0</v>
      </c>
      <c r="L244" s="17">
        <v>0</v>
      </c>
      <c r="M244" s="17">
        <v>0</v>
      </c>
      <c r="N244" s="17">
        <f>Tabella1[[#This Row],[ALTRI FIN.
PSR v3]]-Tabella1[[#This Row],[ALTRI FIN.
PSR v2]]</f>
        <v>0</v>
      </c>
      <c r="O244" s="17">
        <v>0</v>
      </c>
      <c r="P244" s="17">
        <v>0</v>
      </c>
      <c r="Q244" s="17">
        <f>Tabella1[[#This Row],[COFIN. RIS. PROP.
PSRv3]]-Tabella1[[#This Row],[COFIN. RIS. PROP.
PSRv2]]</f>
        <v>0</v>
      </c>
      <c r="R244" s="17">
        <v>0</v>
      </c>
      <c r="S244" s="17">
        <v>0</v>
      </c>
      <c r="T244" s="17">
        <f>Tabella1[[#This Row],[INDENNIZZO ASS
PSR v3]]-Tabella1[[#This Row],[INDENNIZZO ASS
PSR v2]]</f>
        <v>0</v>
      </c>
      <c r="U244" s="18" t="s">
        <v>26</v>
      </c>
    </row>
    <row r="245" spans="1:21" s="2" customFormat="1" ht="64" x14ac:dyDescent="0.2">
      <c r="A245" s="13" t="s">
        <v>254</v>
      </c>
      <c r="B245" s="14" t="s">
        <v>16</v>
      </c>
      <c r="C245" s="14" t="s">
        <v>8</v>
      </c>
      <c r="D245" s="14" t="s">
        <v>243</v>
      </c>
      <c r="E245" s="15" t="s">
        <v>255</v>
      </c>
      <c r="F245" s="16">
        <v>627200.4</v>
      </c>
      <c r="G245" s="16">
        <v>675000</v>
      </c>
      <c r="H245" s="17">
        <f>Tabella1[[#This Row],[CONTRIBUTO CS
PSR v3]]-Tabella1[[#This Row],[CONTRIBUTO CS
PSR v2]]</f>
        <v>47799.599999999977</v>
      </c>
      <c r="I245" s="17">
        <v>0</v>
      </c>
      <c r="J245" s="17">
        <v>0</v>
      </c>
      <c r="K245" s="17">
        <f>Tabella1[[#This Row],[DONAZIONE CS
PSR v3]]-Tabella1[[#This Row],[DONAZIONE CS
PSR v2]]</f>
        <v>0</v>
      </c>
      <c r="L245" s="17">
        <v>0</v>
      </c>
      <c r="M245" s="17">
        <v>0</v>
      </c>
      <c r="N245" s="17">
        <f>Tabella1[[#This Row],[ALTRI FIN.
PSR v3]]-Tabella1[[#This Row],[ALTRI FIN.
PSR v2]]</f>
        <v>0</v>
      </c>
      <c r="O245" s="17">
        <v>0</v>
      </c>
      <c r="P245" s="17">
        <v>0</v>
      </c>
      <c r="Q245" s="17">
        <f>Tabella1[[#This Row],[COFIN. RIS. PROP.
PSRv3]]-Tabella1[[#This Row],[COFIN. RIS. PROP.
PSRv2]]</f>
        <v>0</v>
      </c>
      <c r="R245" s="17">
        <v>0</v>
      </c>
      <c r="S245" s="17">
        <v>0</v>
      </c>
      <c r="T245" s="17">
        <f>Tabella1[[#This Row],[INDENNIZZO ASS
PSR v3]]-Tabella1[[#This Row],[INDENNIZZO ASS
PSR v2]]</f>
        <v>0</v>
      </c>
      <c r="U245" s="18" t="s">
        <v>26</v>
      </c>
    </row>
    <row r="246" spans="1:21" s="2" customFormat="1" ht="96" x14ac:dyDescent="0.2">
      <c r="A246" s="13" t="s">
        <v>256</v>
      </c>
      <c r="B246" s="14" t="s">
        <v>16</v>
      </c>
      <c r="C246" s="14" t="s">
        <v>8</v>
      </c>
      <c r="D246" s="14" t="s">
        <v>243</v>
      </c>
      <c r="E246" s="15" t="s">
        <v>257</v>
      </c>
      <c r="F246" s="16">
        <v>1170150</v>
      </c>
      <c r="G246" s="16">
        <v>700000</v>
      </c>
      <c r="H246" s="17">
        <f>Tabella1[[#This Row],[CONTRIBUTO CS
PSR v3]]-Tabella1[[#This Row],[CONTRIBUTO CS
PSR v2]]</f>
        <v>-470150</v>
      </c>
      <c r="I246" s="17">
        <v>0</v>
      </c>
      <c r="J246" s="17">
        <v>0</v>
      </c>
      <c r="K246" s="17">
        <f>Tabella1[[#This Row],[DONAZIONE CS
PSR v3]]-Tabella1[[#This Row],[DONAZIONE CS
PSR v2]]</f>
        <v>0</v>
      </c>
      <c r="L246" s="17">
        <v>0</v>
      </c>
      <c r="M246" s="17">
        <v>0</v>
      </c>
      <c r="N246" s="17">
        <f>Tabella1[[#This Row],[ALTRI FIN.
PSR v3]]-Tabella1[[#This Row],[ALTRI FIN.
PSR v2]]</f>
        <v>0</v>
      </c>
      <c r="O246" s="17">
        <v>0</v>
      </c>
      <c r="P246" s="17">
        <v>0</v>
      </c>
      <c r="Q246" s="17">
        <f>Tabella1[[#This Row],[COFIN. RIS. PROP.
PSRv3]]-Tabella1[[#This Row],[COFIN. RIS. PROP.
PSRv2]]</f>
        <v>0</v>
      </c>
      <c r="R246" s="17">
        <v>0</v>
      </c>
      <c r="S246" s="17">
        <v>0</v>
      </c>
      <c r="T246" s="17">
        <f>Tabella1[[#This Row],[INDENNIZZO ASS
PSR v3]]-Tabella1[[#This Row],[INDENNIZZO ASS
PSR v2]]</f>
        <v>0</v>
      </c>
      <c r="U246" s="18" t="s">
        <v>26</v>
      </c>
    </row>
    <row r="247" spans="1:21" s="2" customFormat="1" ht="80" x14ac:dyDescent="0.2">
      <c r="A247" s="13" t="s">
        <v>258</v>
      </c>
      <c r="B247" s="14" t="s">
        <v>16</v>
      </c>
      <c r="C247" s="14" t="s">
        <v>8</v>
      </c>
      <c r="D247" s="14" t="s">
        <v>243</v>
      </c>
      <c r="E247" s="15" t="s">
        <v>259</v>
      </c>
      <c r="F247" s="16">
        <v>154459.79999999999</v>
      </c>
      <c r="G247" s="16">
        <v>500000</v>
      </c>
      <c r="H247" s="17">
        <f>Tabella1[[#This Row],[CONTRIBUTO CS
PSR v3]]-Tabella1[[#This Row],[CONTRIBUTO CS
PSR v2]]</f>
        <v>345540.2</v>
      </c>
      <c r="I247" s="17">
        <v>0</v>
      </c>
      <c r="J247" s="17">
        <v>0</v>
      </c>
      <c r="K247" s="17">
        <f>Tabella1[[#This Row],[DONAZIONE CS
PSR v3]]-Tabella1[[#This Row],[DONAZIONE CS
PSR v2]]</f>
        <v>0</v>
      </c>
      <c r="L247" s="17">
        <v>0</v>
      </c>
      <c r="M247" s="17">
        <v>0</v>
      </c>
      <c r="N247" s="17">
        <f>Tabella1[[#This Row],[ALTRI FIN.
PSR v3]]-Tabella1[[#This Row],[ALTRI FIN.
PSR v2]]</f>
        <v>0</v>
      </c>
      <c r="O247" s="17">
        <v>0</v>
      </c>
      <c r="P247" s="17">
        <v>0</v>
      </c>
      <c r="Q247" s="17">
        <f>Tabella1[[#This Row],[COFIN. RIS. PROP.
PSRv3]]-Tabella1[[#This Row],[COFIN. RIS. PROP.
PSRv2]]</f>
        <v>0</v>
      </c>
      <c r="R247" s="17">
        <v>0</v>
      </c>
      <c r="S247" s="17">
        <v>0</v>
      </c>
      <c r="T247" s="17">
        <f>Tabella1[[#This Row],[INDENNIZZO ASS
PSR v3]]-Tabella1[[#This Row],[INDENNIZZO ASS
PSR v2]]</f>
        <v>0</v>
      </c>
      <c r="U247" s="18" t="s">
        <v>26</v>
      </c>
    </row>
    <row r="248" spans="1:21" s="2" customFormat="1" ht="128" x14ac:dyDescent="0.2">
      <c r="A248" s="13" t="s">
        <v>260</v>
      </c>
      <c r="B248" s="14" t="s">
        <v>16</v>
      </c>
      <c r="C248" s="14" t="s">
        <v>8</v>
      </c>
      <c r="D248" s="14" t="s">
        <v>261</v>
      </c>
      <c r="E248" s="15" t="s">
        <v>262</v>
      </c>
      <c r="F248" s="16">
        <v>160000</v>
      </c>
      <c r="G248" s="16">
        <v>210000</v>
      </c>
      <c r="H248" s="17">
        <f>Tabella1[[#This Row],[CONTRIBUTO CS
PSR v3]]-Tabella1[[#This Row],[CONTRIBUTO CS
PSR v2]]</f>
        <v>50000</v>
      </c>
      <c r="I248" s="17">
        <v>0</v>
      </c>
      <c r="J248" s="17">
        <v>0</v>
      </c>
      <c r="K248" s="17">
        <f>Tabella1[[#This Row],[DONAZIONE CS
PSR v3]]-Tabella1[[#This Row],[DONAZIONE CS
PSR v2]]</f>
        <v>0</v>
      </c>
      <c r="L248" s="17">
        <v>0</v>
      </c>
      <c r="M248" s="17">
        <v>0</v>
      </c>
      <c r="N248" s="17">
        <f>Tabella1[[#This Row],[ALTRI FIN.
PSR v3]]-Tabella1[[#This Row],[ALTRI FIN.
PSR v2]]</f>
        <v>0</v>
      </c>
      <c r="O248" s="17">
        <v>0</v>
      </c>
      <c r="P248" s="17">
        <v>0</v>
      </c>
      <c r="Q248" s="17">
        <f>Tabella1[[#This Row],[COFIN. RIS. PROP.
PSRv3]]-Tabella1[[#This Row],[COFIN. RIS. PROP.
PSRv2]]</f>
        <v>0</v>
      </c>
      <c r="R248" s="17">
        <v>0</v>
      </c>
      <c r="S248" s="17">
        <v>0</v>
      </c>
      <c r="T248" s="17">
        <f>Tabella1[[#This Row],[INDENNIZZO ASS
PSR v3]]-Tabella1[[#This Row],[INDENNIZZO ASS
PSR v2]]</f>
        <v>0</v>
      </c>
      <c r="U248" s="18" t="s">
        <v>26</v>
      </c>
    </row>
    <row r="249" spans="1:21" s="2" customFormat="1" ht="144" x14ac:dyDescent="0.2">
      <c r="A249" s="13" t="s">
        <v>263</v>
      </c>
      <c r="B249" s="14" t="s">
        <v>16</v>
      </c>
      <c r="C249" s="14" t="s">
        <v>8</v>
      </c>
      <c r="D249" s="14" t="s">
        <v>261</v>
      </c>
      <c r="E249" s="15" t="s">
        <v>264</v>
      </c>
      <c r="F249" s="16">
        <v>110000</v>
      </c>
      <c r="G249" s="16">
        <v>145000</v>
      </c>
      <c r="H249" s="17">
        <f>Tabella1[[#This Row],[CONTRIBUTO CS
PSR v3]]-Tabella1[[#This Row],[CONTRIBUTO CS
PSR v2]]</f>
        <v>35000</v>
      </c>
      <c r="I249" s="17">
        <v>0</v>
      </c>
      <c r="J249" s="17">
        <v>0</v>
      </c>
      <c r="K249" s="17">
        <f>Tabella1[[#This Row],[DONAZIONE CS
PSR v3]]-Tabella1[[#This Row],[DONAZIONE CS
PSR v2]]</f>
        <v>0</v>
      </c>
      <c r="L249" s="17">
        <v>0</v>
      </c>
      <c r="M249" s="17">
        <v>0</v>
      </c>
      <c r="N249" s="17">
        <f>Tabella1[[#This Row],[ALTRI FIN.
PSR v3]]-Tabella1[[#This Row],[ALTRI FIN.
PSR v2]]</f>
        <v>0</v>
      </c>
      <c r="O249" s="17">
        <v>0</v>
      </c>
      <c r="P249" s="17">
        <v>0</v>
      </c>
      <c r="Q249" s="17">
        <f>Tabella1[[#This Row],[COFIN. RIS. PROP.
PSRv3]]-Tabella1[[#This Row],[COFIN. RIS. PROP.
PSRv2]]</f>
        <v>0</v>
      </c>
      <c r="R249" s="17">
        <v>0</v>
      </c>
      <c r="S249" s="17">
        <v>0</v>
      </c>
      <c r="T249" s="17">
        <f>Tabella1[[#This Row],[INDENNIZZO ASS
PSR v3]]-Tabella1[[#This Row],[INDENNIZZO ASS
PSR v2]]</f>
        <v>0</v>
      </c>
      <c r="U249" s="18" t="s">
        <v>26</v>
      </c>
    </row>
    <row r="250" spans="1:21" s="2" customFormat="1" ht="160" x14ac:dyDescent="0.2">
      <c r="A250" s="13" t="s">
        <v>265</v>
      </c>
      <c r="B250" s="14" t="s">
        <v>16</v>
      </c>
      <c r="C250" s="14" t="s">
        <v>8</v>
      </c>
      <c r="D250" s="14" t="s">
        <v>261</v>
      </c>
      <c r="E250" s="15" t="s">
        <v>266</v>
      </c>
      <c r="F250" s="16">
        <v>130000</v>
      </c>
      <c r="G250" s="16">
        <v>190000</v>
      </c>
      <c r="H250" s="17">
        <f>Tabella1[[#This Row],[CONTRIBUTO CS
PSR v3]]-Tabella1[[#This Row],[CONTRIBUTO CS
PSR v2]]</f>
        <v>60000</v>
      </c>
      <c r="I250" s="17">
        <v>0</v>
      </c>
      <c r="J250" s="17">
        <v>0</v>
      </c>
      <c r="K250" s="17">
        <f>Tabella1[[#This Row],[DONAZIONE CS
PSR v3]]-Tabella1[[#This Row],[DONAZIONE CS
PSR v2]]</f>
        <v>0</v>
      </c>
      <c r="L250" s="17">
        <v>0</v>
      </c>
      <c r="M250" s="17">
        <v>0</v>
      </c>
      <c r="N250" s="17">
        <f>Tabella1[[#This Row],[ALTRI FIN.
PSR v3]]-Tabella1[[#This Row],[ALTRI FIN.
PSR v2]]</f>
        <v>0</v>
      </c>
      <c r="O250" s="17">
        <v>0</v>
      </c>
      <c r="P250" s="17">
        <v>0</v>
      </c>
      <c r="Q250" s="17">
        <f>Tabella1[[#This Row],[COFIN. RIS. PROP.
PSRv3]]-Tabella1[[#This Row],[COFIN. RIS. PROP.
PSRv2]]</f>
        <v>0</v>
      </c>
      <c r="R250" s="17">
        <v>0</v>
      </c>
      <c r="S250" s="17">
        <v>0</v>
      </c>
      <c r="T250" s="17">
        <f>Tabella1[[#This Row],[INDENNIZZO ASS
PSR v3]]-Tabella1[[#This Row],[INDENNIZZO ASS
PSR v2]]</f>
        <v>0</v>
      </c>
      <c r="U250" s="18" t="s">
        <v>26</v>
      </c>
    </row>
    <row r="251" spans="1:21" s="2" customFormat="1" ht="96" x14ac:dyDescent="0.2">
      <c r="A251" s="13" t="s">
        <v>267</v>
      </c>
      <c r="B251" s="14" t="s">
        <v>16</v>
      </c>
      <c r="C251" s="14" t="s">
        <v>8</v>
      </c>
      <c r="D251" s="14" t="s">
        <v>261</v>
      </c>
      <c r="E251" s="15" t="s">
        <v>268</v>
      </c>
      <c r="F251" s="16">
        <v>150000</v>
      </c>
      <c r="G251" s="16">
        <v>205000</v>
      </c>
      <c r="H251" s="17">
        <f>Tabella1[[#This Row],[CONTRIBUTO CS
PSR v3]]-Tabella1[[#This Row],[CONTRIBUTO CS
PSR v2]]</f>
        <v>55000</v>
      </c>
      <c r="I251" s="17">
        <v>0</v>
      </c>
      <c r="J251" s="17">
        <v>0</v>
      </c>
      <c r="K251" s="17">
        <f>Tabella1[[#This Row],[DONAZIONE CS
PSR v3]]-Tabella1[[#This Row],[DONAZIONE CS
PSR v2]]</f>
        <v>0</v>
      </c>
      <c r="L251" s="17">
        <v>0</v>
      </c>
      <c r="M251" s="17">
        <v>0</v>
      </c>
      <c r="N251" s="17">
        <f>Tabella1[[#This Row],[ALTRI FIN.
PSR v3]]-Tabella1[[#This Row],[ALTRI FIN.
PSR v2]]</f>
        <v>0</v>
      </c>
      <c r="O251" s="17">
        <v>0</v>
      </c>
      <c r="P251" s="17">
        <v>0</v>
      </c>
      <c r="Q251" s="17">
        <f>Tabella1[[#This Row],[COFIN. RIS. PROP.
PSRv3]]-Tabella1[[#This Row],[COFIN. RIS. PROP.
PSRv2]]</f>
        <v>0</v>
      </c>
      <c r="R251" s="17">
        <v>0</v>
      </c>
      <c r="S251" s="17">
        <v>0</v>
      </c>
      <c r="T251" s="17">
        <f>Tabella1[[#This Row],[INDENNIZZO ASS
PSR v3]]-Tabella1[[#This Row],[INDENNIZZO ASS
PSR v2]]</f>
        <v>0</v>
      </c>
      <c r="U251" s="18" t="s">
        <v>26</v>
      </c>
    </row>
    <row r="252" spans="1:21" s="2" customFormat="1" ht="112" x14ac:dyDescent="0.2">
      <c r="A252" s="13" t="s">
        <v>269</v>
      </c>
      <c r="B252" s="14" t="s">
        <v>16</v>
      </c>
      <c r="C252" s="14" t="s">
        <v>8</v>
      </c>
      <c r="D252" s="14" t="s">
        <v>270</v>
      </c>
      <c r="E252" s="15" t="s">
        <v>271</v>
      </c>
      <c r="F252" s="16">
        <v>6663895.2300000004</v>
      </c>
      <c r="G252" s="16">
        <v>7493895.2300000004</v>
      </c>
      <c r="H252" s="17">
        <f>Tabella1[[#This Row],[CONTRIBUTO CS
PSR v3]]-Tabella1[[#This Row],[CONTRIBUTO CS
PSR v2]]</f>
        <v>830000</v>
      </c>
      <c r="I252" s="17">
        <v>0</v>
      </c>
      <c r="J252" s="17">
        <v>0</v>
      </c>
      <c r="K252" s="17">
        <f>Tabella1[[#This Row],[DONAZIONE CS
PSR v3]]-Tabella1[[#This Row],[DONAZIONE CS
PSR v2]]</f>
        <v>0</v>
      </c>
      <c r="L252" s="17">
        <v>0</v>
      </c>
      <c r="M252" s="17">
        <v>0</v>
      </c>
      <c r="N252" s="17">
        <f>Tabella1[[#This Row],[ALTRI FIN.
PSR v3]]-Tabella1[[#This Row],[ALTRI FIN.
PSR v2]]</f>
        <v>0</v>
      </c>
      <c r="O252" s="17">
        <v>0</v>
      </c>
      <c r="P252" s="17">
        <v>0</v>
      </c>
      <c r="Q252" s="17">
        <f>Tabella1[[#This Row],[COFIN. RIS. PROP.
PSRv3]]-Tabella1[[#This Row],[COFIN. RIS. PROP.
PSRv2]]</f>
        <v>0</v>
      </c>
      <c r="R252" s="17">
        <v>0</v>
      </c>
      <c r="S252" s="17">
        <v>0</v>
      </c>
      <c r="T252" s="17">
        <f>Tabella1[[#This Row],[INDENNIZZO ASS
PSR v3]]-Tabella1[[#This Row],[INDENNIZZO ASS
PSR v2]]</f>
        <v>0</v>
      </c>
      <c r="U252" s="18" t="s">
        <v>26</v>
      </c>
    </row>
    <row r="253" spans="1:21" s="2" customFormat="1" ht="80" x14ac:dyDescent="0.2">
      <c r="A253" s="13" t="s">
        <v>272</v>
      </c>
      <c r="B253" s="14" t="s">
        <v>16</v>
      </c>
      <c r="C253" s="14" t="s">
        <v>8</v>
      </c>
      <c r="D253" s="14" t="s">
        <v>273</v>
      </c>
      <c r="E253" s="15" t="s">
        <v>274</v>
      </c>
      <c r="F253" s="16">
        <v>47811.8</v>
      </c>
      <c r="G253" s="16">
        <v>0</v>
      </c>
      <c r="H253" s="17">
        <f>Tabella1[[#This Row],[CONTRIBUTO CS
PSR v3]]-Tabella1[[#This Row],[CONTRIBUTO CS
PSR v2]]</f>
        <v>-47811.8</v>
      </c>
      <c r="I253" s="17">
        <v>0</v>
      </c>
      <c r="J253" s="17">
        <v>0</v>
      </c>
      <c r="K253" s="17">
        <f>Tabella1[[#This Row],[DONAZIONE CS
PSR v3]]-Tabella1[[#This Row],[DONAZIONE CS
PSR v2]]</f>
        <v>0</v>
      </c>
      <c r="L253" s="17">
        <v>0</v>
      </c>
      <c r="M253" s="17">
        <v>0</v>
      </c>
      <c r="N253" s="17">
        <f>Tabella1[[#This Row],[ALTRI FIN.
PSR v3]]-Tabella1[[#This Row],[ALTRI FIN.
PSR v2]]</f>
        <v>0</v>
      </c>
      <c r="O253" s="17">
        <v>0</v>
      </c>
      <c r="P253" s="17">
        <v>0</v>
      </c>
      <c r="Q253" s="17">
        <f>Tabella1[[#This Row],[COFIN. RIS. PROP.
PSRv3]]-Tabella1[[#This Row],[COFIN. RIS. PROP.
PSRv2]]</f>
        <v>0</v>
      </c>
      <c r="R253" s="17">
        <v>0</v>
      </c>
      <c r="S253" s="17">
        <v>0</v>
      </c>
      <c r="T253" s="17">
        <f>Tabella1[[#This Row],[INDENNIZZO ASS
PSR v3]]-Tabella1[[#This Row],[INDENNIZZO ASS
PSR v2]]</f>
        <v>0</v>
      </c>
      <c r="U253" s="18" t="s">
        <v>26</v>
      </c>
    </row>
    <row r="254" spans="1:21" s="2" customFormat="1" ht="48" x14ac:dyDescent="0.2">
      <c r="A254" s="13" t="s">
        <v>275</v>
      </c>
      <c r="B254" s="14" t="s">
        <v>16</v>
      </c>
      <c r="C254" s="14" t="s">
        <v>8</v>
      </c>
      <c r="D254" s="14" t="s">
        <v>273</v>
      </c>
      <c r="E254" s="15" t="s">
        <v>276</v>
      </c>
      <c r="F254" s="16">
        <v>4392</v>
      </c>
      <c r="G254" s="16">
        <v>0</v>
      </c>
      <c r="H254" s="17">
        <f>Tabella1[[#This Row],[CONTRIBUTO CS
PSR v3]]-Tabella1[[#This Row],[CONTRIBUTO CS
PSR v2]]</f>
        <v>-4392</v>
      </c>
      <c r="I254" s="17">
        <v>0</v>
      </c>
      <c r="J254" s="17">
        <v>0</v>
      </c>
      <c r="K254" s="17">
        <f>Tabella1[[#This Row],[DONAZIONE CS
PSR v3]]-Tabella1[[#This Row],[DONAZIONE CS
PSR v2]]</f>
        <v>0</v>
      </c>
      <c r="L254" s="17">
        <v>0</v>
      </c>
      <c r="M254" s="17">
        <v>0</v>
      </c>
      <c r="N254" s="17">
        <f>Tabella1[[#This Row],[ALTRI FIN.
PSR v3]]-Tabella1[[#This Row],[ALTRI FIN.
PSR v2]]</f>
        <v>0</v>
      </c>
      <c r="O254" s="17">
        <v>0</v>
      </c>
      <c r="P254" s="17">
        <v>0</v>
      </c>
      <c r="Q254" s="17">
        <f>Tabella1[[#This Row],[COFIN. RIS. PROP.
PSRv3]]-Tabella1[[#This Row],[COFIN. RIS. PROP.
PSRv2]]</f>
        <v>0</v>
      </c>
      <c r="R254" s="17">
        <v>0</v>
      </c>
      <c r="S254" s="17">
        <v>0</v>
      </c>
      <c r="T254" s="17">
        <f>Tabella1[[#This Row],[INDENNIZZO ASS
PSR v3]]-Tabella1[[#This Row],[INDENNIZZO ASS
PSR v2]]</f>
        <v>0</v>
      </c>
      <c r="U254" s="18" t="s">
        <v>26</v>
      </c>
    </row>
    <row r="255" spans="1:21" s="2" customFormat="1" ht="96" x14ac:dyDescent="0.2">
      <c r="A255" s="13" t="s">
        <v>277</v>
      </c>
      <c r="B255" s="14" t="s">
        <v>16</v>
      </c>
      <c r="C255" s="14" t="s">
        <v>8</v>
      </c>
      <c r="D255" s="14" t="s">
        <v>278</v>
      </c>
      <c r="E255" s="15" t="s">
        <v>279</v>
      </c>
      <c r="F255" s="16">
        <v>538400</v>
      </c>
      <c r="G255" s="16">
        <v>593400</v>
      </c>
      <c r="H255" s="17">
        <f>Tabella1[[#This Row],[CONTRIBUTO CS
PSR v3]]-Tabella1[[#This Row],[CONTRIBUTO CS
PSR v2]]</f>
        <v>55000</v>
      </c>
      <c r="I255" s="17">
        <v>0</v>
      </c>
      <c r="J255" s="17">
        <v>0</v>
      </c>
      <c r="K255" s="17">
        <f>Tabella1[[#This Row],[DONAZIONE CS
PSR v3]]-Tabella1[[#This Row],[DONAZIONE CS
PSR v2]]</f>
        <v>0</v>
      </c>
      <c r="L255" s="17">
        <v>0</v>
      </c>
      <c r="M255" s="17">
        <v>0</v>
      </c>
      <c r="N255" s="17">
        <f>Tabella1[[#This Row],[ALTRI FIN.
PSR v3]]-Tabella1[[#This Row],[ALTRI FIN.
PSR v2]]</f>
        <v>0</v>
      </c>
      <c r="O255" s="17">
        <v>0</v>
      </c>
      <c r="P255" s="17">
        <v>0</v>
      </c>
      <c r="Q255" s="17">
        <f>Tabella1[[#This Row],[COFIN. RIS. PROP.
PSRv3]]-Tabella1[[#This Row],[COFIN. RIS. PROP.
PSRv2]]</f>
        <v>0</v>
      </c>
      <c r="R255" s="17">
        <v>0</v>
      </c>
      <c r="S255" s="17">
        <v>0</v>
      </c>
      <c r="T255" s="17">
        <f>Tabella1[[#This Row],[INDENNIZZO ASS
PSR v3]]-Tabella1[[#This Row],[INDENNIZZO ASS
PSR v2]]</f>
        <v>0</v>
      </c>
      <c r="U255" s="18" t="s">
        <v>26</v>
      </c>
    </row>
    <row r="256" spans="1:21" s="2" customFormat="1" ht="64" x14ac:dyDescent="0.2">
      <c r="A256" s="13" t="s">
        <v>280</v>
      </c>
      <c r="B256" s="14" t="s">
        <v>16</v>
      </c>
      <c r="C256" s="14" t="s">
        <v>8</v>
      </c>
      <c r="D256" s="14" t="s">
        <v>281</v>
      </c>
      <c r="E256" s="15" t="s">
        <v>282</v>
      </c>
      <c r="F256" s="16">
        <v>750000</v>
      </c>
      <c r="G256" s="16">
        <v>625000</v>
      </c>
      <c r="H256" s="17">
        <f>Tabella1[[#This Row],[CONTRIBUTO CS
PSR v3]]-Tabella1[[#This Row],[CONTRIBUTO CS
PSR v2]]</f>
        <v>-125000</v>
      </c>
      <c r="I256" s="17">
        <v>0</v>
      </c>
      <c r="J256" s="17">
        <v>0</v>
      </c>
      <c r="K256" s="17">
        <f>Tabella1[[#This Row],[DONAZIONE CS
PSR v3]]-Tabella1[[#This Row],[DONAZIONE CS
PSR v2]]</f>
        <v>0</v>
      </c>
      <c r="L256" s="17">
        <v>0</v>
      </c>
      <c r="M256" s="17">
        <v>0</v>
      </c>
      <c r="N256" s="17">
        <f>Tabella1[[#This Row],[ALTRI FIN.
PSR v3]]-Tabella1[[#This Row],[ALTRI FIN.
PSR v2]]</f>
        <v>0</v>
      </c>
      <c r="O256" s="17">
        <v>0</v>
      </c>
      <c r="P256" s="17">
        <v>0</v>
      </c>
      <c r="Q256" s="17">
        <f>Tabella1[[#This Row],[COFIN. RIS. PROP.
PSRv3]]-Tabella1[[#This Row],[COFIN. RIS. PROP.
PSRv2]]</f>
        <v>0</v>
      </c>
      <c r="R256" s="17">
        <v>0</v>
      </c>
      <c r="S256" s="17">
        <v>0</v>
      </c>
      <c r="T256" s="17">
        <f>Tabella1[[#This Row],[INDENNIZZO ASS
PSR v3]]-Tabella1[[#This Row],[INDENNIZZO ASS
PSR v2]]</f>
        <v>0</v>
      </c>
      <c r="U256" s="18" t="s">
        <v>26</v>
      </c>
    </row>
    <row r="257" spans="1:21" s="2" customFormat="1" ht="32" x14ac:dyDescent="0.2">
      <c r="A257" s="13" t="s">
        <v>283</v>
      </c>
      <c r="B257" s="14" t="s">
        <v>16</v>
      </c>
      <c r="C257" s="14" t="s">
        <v>8</v>
      </c>
      <c r="D257" s="14" t="s">
        <v>281</v>
      </c>
      <c r="E257" s="15" t="s">
        <v>284</v>
      </c>
      <c r="F257" s="16">
        <v>100000</v>
      </c>
      <c r="G257" s="16">
        <v>225000</v>
      </c>
      <c r="H257" s="17">
        <f>Tabella1[[#This Row],[CONTRIBUTO CS
PSR v3]]-Tabella1[[#This Row],[CONTRIBUTO CS
PSR v2]]</f>
        <v>125000</v>
      </c>
      <c r="I257" s="17">
        <v>0</v>
      </c>
      <c r="J257" s="17">
        <v>0</v>
      </c>
      <c r="K257" s="17">
        <f>Tabella1[[#This Row],[DONAZIONE CS
PSR v3]]-Tabella1[[#This Row],[DONAZIONE CS
PSR v2]]</f>
        <v>0</v>
      </c>
      <c r="L257" s="17">
        <v>0</v>
      </c>
      <c r="M257" s="17">
        <v>0</v>
      </c>
      <c r="N257" s="17">
        <f>Tabella1[[#This Row],[ALTRI FIN.
PSR v3]]-Tabella1[[#This Row],[ALTRI FIN.
PSR v2]]</f>
        <v>0</v>
      </c>
      <c r="O257" s="17">
        <v>0</v>
      </c>
      <c r="P257" s="17">
        <v>0</v>
      </c>
      <c r="Q257" s="17">
        <f>Tabella1[[#This Row],[COFIN. RIS. PROP.
PSRv3]]-Tabella1[[#This Row],[COFIN. RIS. PROP.
PSRv2]]</f>
        <v>0</v>
      </c>
      <c r="R257" s="17">
        <v>0</v>
      </c>
      <c r="S257" s="17">
        <v>0</v>
      </c>
      <c r="T257" s="17">
        <f>Tabella1[[#This Row],[INDENNIZZO ASS
PSR v3]]-Tabella1[[#This Row],[INDENNIZZO ASS
PSR v2]]</f>
        <v>0</v>
      </c>
      <c r="U257" s="18" t="s">
        <v>26</v>
      </c>
    </row>
    <row r="258" spans="1:21" s="2" customFormat="1" ht="176" x14ac:dyDescent="0.2">
      <c r="A258" s="13" t="s">
        <v>285</v>
      </c>
      <c r="B258" s="14" t="s">
        <v>16</v>
      </c>
      <c r="C258" s="14" t="s">
        <v>8</v>
      </c>
      <c r="D258" s="14" t="s">
        <v>286</v>
      </c>
      <c r="E258" s="15" t="s">
        <v>287</v>
      </c>
      <c r="F258" s="16">
        <v>462290</v>
      </c>
      <c r="G258" s="16">
        <v>562290</v>
      </c>
      <c r="H258" s="17">
        <f>Tabella1[[#This Row],[CONTRIBUTO CS
PSR v3]]-Tabella1[[#This Row],[CONTRIBUTO CS
PSR v2]]</f>
        <v>100000</v>
      </c>
      <c r="I258" s="17">
        <v>0</v>
      </c>
      <c r="J258" s="17">
        <v>0</v>
      </c>
      <c r="K258" s="17">
        <f>Tabella1[[#This Row],[DONAZIONE CS
PSR v3]]-Tabella1[[#This Row],[DONAZIONE CS
PSR v2]]</f>
        <v>0</v>
      </c>
      <c r="L258" s="17">
        <v>0</v>
      </c>
      <c r="M258" s="17">
        <v>0</v>
      </c>
      <c r="N258" s="17">
        <f>Tabella1[[#This Row],[ALTRI FIN.
PSR v3]]-Tabella1[[#This Row],[ALTRI FIN.
PSR v2]]</f>
        <v>0</v>
      </c>
      <c r="O258" s="17">
        <v>0</v>
      </c>
      <c r="P258" s="17">
        <v>0</v>
      </c>
      <c r="Q258" s="17">
        <f>Tabella1[[#This Row],[COFIN. RIS. PROP.
PSRv3]]-Tabella1[[#This Row],[COFIN. RIS. PROP.
PSRv2]]</f>
        <v>0</v>
      </c>
      <c r="R258" s="17">
        <v>0</v>
      </c>
      <c r="S258" s="17">
        <v>0</v>
      </c>
      <c r="T258" s="17">
        <f>Tabella1[[#This Row],[INDENNIZZO ASS
PSR v3]]-Tabella1[[#This Row],[INDENNIZZO ASS
PSR v2]]</f>
        <v>0</v>
      </c>
      <c r="U258" s="18" t="s">
        <v>26</v>
      </c>
    </row>
    <row r="259" spans="1:21" s="2" customFormat="1" ht="192" x14ac:dyDescent="0.2">
      <c r="A259" s="13" t="s">
        <v>288</v>
      </c>
      <c r="B259" s="14" t="s">
        <v>16</v>
      </c>
      <c r="C259" s="14" t="s">
        <v>8</v>
      </c>
      <c r="D259" s="14" t="s">
        <v>286</v>
      </c>
      <c r="E259" s="15" t="s">
        <v>289</v>
      </c>
      <c r="F259" s="16">
        <v>468110</v>
      </c>
      <c r="G259" s="16">
        <v>368110</v>
      </c>
      <c r="H259" s="17">
        <f>Tabella1[[#This Row],[CONTRIBUTO CS
PSR v3]]-Tabella1[[#This Row],[CONTRIBUTO CS
PSR v2]]</f>
        <v>-100000</v>
      </c>
      <c r="I259" s="17">
        <v>0</v>
      </c>
      <c r="J259" s="17">
        <v>0</v>
      </c>
      <c r="K259" s="17">
        <f>Tabella1[[#This Row],[DONAZIONE CS
PSR v3]]-Tabella1[[#This Row],[DONAZIONE CS
PSR v2]]</f>
        <v>0</v>
      </c>
      <c r="L259" s="17">
        <v>0</v>
      </c>
      <c r="M259" s="17">
        <v>0</v>
      </c>
      <c r="N259" s="17">
        <f>Tabella1[[#This Row],[ALTRI FIN.
PSR v3]]-Tabella1[[#This Row],[ALTRI FIN.
PSR v2]]</f>
        <v>0</v>
      </c>
      <c r="O259" s="17">
        <v>0</v>
      </c>
      <c r="P259" s="17">
        <v>0</v>
      </c>
      <c r="Q259" s="17">
        <f>Tabella1[[#This Row],[COFIN. RIS. PROP.
PSRv3]]-Tabella1[[#This Row],[COFIN. RIS. PROP.
PSRv2]]</f>
        <v>0</v>
      </c>
      <c r="R259" s="17">
        <v>0</v>
      </c>
      <c r="S259" s="17">
        <v>0</v>
      </c>
      <c r="T259" s="17">
        <f>Tabella1[[#This Row],[INDENNIZZO ASS
PSR v3]]-Tabella1[[#This Row],[INDENNIZZO ASS
PSR v2]]</f>
        <v>0</v>
      </c>
      <c r="U259" s="18" t="s">
        <v>26</v>
      </c>
    </row>
    <row r="260" spans="1:21" s="2" customFormat="1" ht="48" x14ac:dyDescent="0.2">
      <c r="A260" s="13" t="s">
        <v>290</v>
      </c>
      <c r="B260" s="14" t="s">
        <v>16</v>
      </c>
      <c r="C260" s="14" t="s">
        <v>8</v>
      </c>
      <c r="D260" s="14" t="s">
        <v>59</v>
      </c>
      <c r="E260" s="15" t="s">
        <v>291</v>
      </c>
      <c r="F260" s="16">
        <v>405380</v>
      </c>
      <c r="G260" s="16">
        <v>449810.26</v>
      </c>
      <c r="H260" s="17">
        <f>Tabella1[[#This Row],[CONTRIBUTO CS
PSR v3]]-Tabella1[[#This Row],[CONTRIBUTO CS
PSR v2]]</f>
        <v>44430.260000000009</v>
      </c>
      <c r="I260" s="17">
        <v>0</v>
      </c>
      <c r="J260" s="17">
        <v>0</v>
      </c>
      <c r="K260" s="17">
        <f>Tabella1[[#This Row],[DONAZIONE CS
PSR v3]]-Tabella1[[#This Row],[DONAZIONE CS
PSR v2]]</f>
        <v>0</v>
      </c>
      <c r="L260" s="17">
        <v>0</v>
      </c>
      <c r="M260" s="17">
        <v>0</v>
      </c>
      <c r="N260" s="17">
        <f>Tabella1[[#This Row],[ALTRI FIN.
PSR v3]]-Tabella1[[#This Row],[ALTRI FIN.
PSR v2]]</f>
        <v>0</v>
      </c>
      <c r="O260" s="17">
        <v>0</v>
      </c>
      <c r="P260" s="17">
        <v>0</v>
      </c>
      <c r="Q260" s="17">
        <f>Tabella1[[#This Row],[COFIN. RIS. PROP.
PSRv3]]-Tabella1[[#This Row],[COFIN. RIS. PROP.
PSRv2]]</f>
        <v>0</v>
      </c>
      <c r="R260" s="17">
        <v>0</v>
      </c>
      <c r="S260" s="17">
        <v>0</v>
      </c>
      <c r="T260" s="17">
        <f>Tabella1[[#This Row],[INDENNIZZO ASS
PSR v3]]-Tabella1[[#This Row],[INDENNIZZO ASS
PSR v2]]</f>
        <v>0</v>
      </c>
      <c r="U260" s="18" t="s">
        <v>26</v>
      </c>
    </row>
    <row r="261" spans="1:21" s="2" customFormat="1" ht="80" x14ac:dyDescent="0.2">
      <c r="A261" s="13" t="s">
        <v>292</v>
      </c>
      <c r="B261" s="14" t="s">
        <v>16</v>
      </c>
      <c r="C261" s="14" t="s">
        <v>8</v>
      </c>
      <c r="D261" s="14" t="s">
        <v>59</v>
      </c>
      <c r="E261" s="15" t="s">
        <v>293</v>
      </c>
      <c r="F261" s="16">
        <v>100000</v>
      </c>
      <c r="G261" s="16">
        <v>0</v>
      </c>
      <c r="H261" s="17">
        <f>Tabella1[[#This Row],[CONTRIBUTO CS
PSR v3]]-Tabella1[[#This Row],[CONTRIBUTO CS
PSR v2]]</f>
        <v>-100000</v>
      </c>
      <c r="I261" s="17">
        <v>0</v>
      </c>
      <c r="J261" s="17">
        <v>0</v>
      </c>
      <c r="K261" s="17">
        <f>Tabella1[[#This Row],[DONAZIONE CS
PSR v3]]-Tabella1[[#This Row],[DONAZIONE CS
PSR v2]]</f>
        <v>0</v>
      </c>
      <c r="L261" s="17">
        <v>0</v>
      </c>
      <c r="M261" s="17">
        <v>0</v>
      </c>
      <c r="N261" s="17">
        <f>Tabella1[[#This Row],[ALTRI FIN.
PSR v3]]-Tabella1[[#This Row],[ALTRI FIN.
PSR v2]]</f>
        <v>0</v>
      </c>
      <c r="O261" s="17">
        <v>0</v>
      </c>
      <c r="P261" s="17">
        <v>0</v>
      </c>
      <c r="Q261" s="17">
        <f>Tabella1[[#This Row],[COFIN. RIS. PROP.
PSRv3]]-Tabella1[[#This Row],[COFIN. RIS. PROP.
PSRv2]]</f>
        <v>0</v>
      </c>
      <c r="R261" s="17">
        <v>0</v>
      </c>
      <c r="S261" s="17">
        <v>0</v>
      </c>
      <c r="T261" s="17">
        <f>Tabella1[[#This Row],[INDENNIZZO ASS
PSR v3]]-Tabella1[[#This Row],[INDENNIZZO ASS
PSR v2]]</f>
        <v>0</v>
      </c>
      <c r="U261" s="18" t="s">
        <v>26</v>
      </c>
    </row>
    <row r="262" spans="1:21" s="2" customFormat="1" ht="64" x14ac:dyDescent="0.2">
      <c r="A262" s="13" t="s">
        <v>294</v>
      </c>
      <c r="B262" s="14" t="s">
        <v>16</v>
      </c>
      <c r="C262" s="14" t="s">
        <v>8</v>
      </c>
      <c r="D262" s="14" t="s">
        <v>47</v>
      </c>
      <c r="E262" s="15" t="s">
        <v>295</v>
      </c>
      <c r="F262" s="16">
        <v>365000</v>
      </c>
      <c r="G262" s="16">
        <v>269840</v>
      </c>
      <c r="H262" s="17">
        <f>Tabella1[[#This Row],[CONTRIBUTO CS
PSR v3]]-Tabella1[[#This Row],[CONTRIBUTO CS
PSR v2]]</f>
        <v>-95160</v>
      </c>
      <c r="I262" s="17">
        <v>0</v>
      </c>
      <c r="J262" s="17">
        <v>0</v>
      </c>
      <c r="K262" s="17">
        <f>Tabella1[[#This Row],[DONAZIONE CS
PSR v3]]-Tabella1[[#This Row],[DONAZIONE CS
PSR v2]]</f>
        <v>0</v>
      </c>
      <c r="L262" s="17">
        <v>0</v>
      </c>
      <c r="M262" s="17">
        <v>0</v>
      </c>
      <c r="N262" s="17">
        <f>Tabella1[[#This Row],[ALTRI FIN.
PSR v3]]-Tabella1[[#This Row],[ALTRI FIN.
PSR v2]]</f>
        <v>0</v>
      </c>
      <c r="O262" s="17">
        <v>0</v>
      </c>
      <c r="P262" s="17">
        <v>0</v>
      </c>
      <c r="Q262" s="17">
        <f>Tabella1[[#This Row],[COFIN. RIS. PROP.
PSRv3]]-Tabella1[[#This Row],[COFIN. RIS. PROP.
PSRv2]]</f>
        <v>0</v>
      </c>
      <c r="R262" s="17">
        <v>0</v>
      </c>
      <c r="S262" s="17">
        <v>0</v>
      </c>
      <c r="T262" s="17">
        <f>Tabella1[[#This Row],[INDENNIZZO ASS
PSR v3]]-Tabella1[[#This Row],[INDENNIZZO ASS
PSR v2]]</f>
        <v>0</v>
      </c>
      <c r="U262" s="18" t="s">
        <v>26</v>
      </c>
    </row>
    <row r="263" spans="1:21" s="2" customFormat="1" ht="112" x14ac:dyDescent="0.2">
      <c r="A263" s="13" t="s">
        <v>296</v>
      </c>
      <c r="B263" s="14" t="s">
        <v>16</v>
      </c>
      <c r="C263" s="14" t="s">
        <v>8</v>
      </c>
      <c r="D263" s="14" t="s">
        <v>47</v>
      </c>
      <c r="E263" s="15" t="s">
        <v>297</v>
      </c>
      <c r="F263" s="16">
        <v>24400</v>
      </c>
      <c r="G263" s="16">
        <v>119560</v>
      </c>
      <c r="H263" s="17">
        <f>Tabella1[[#This Row],[CONTRIBUTO CS
PSR v3]]-Tabella1[[#This Row],[CONTRIBUTO CS
PSR v2]]</f>
        <v>95160</v>
      </c>
      <c r="I263" s="17">
        <v>0</v>
      </c>
      <c r="J263" s="17">
        <v>0</v>
      </c>
      <c r="K263" s="17">
        <f>Tabella1[[#This Row],[DONAZIONE CS
PSR v3]]-Tabella1[[#This Row],[DONAZIONE CS
PSR v2]]</f>
        <v>0</v>
      </c>
      <c r="L263" s="17">
        <v>0</v>
      </c>
      <c r="M263" s="17">
        <v>0</v>
      </c>
      <c r="N263" s="17">
        <f>Tabella1[[#This Row],[ALTRI FIN.
PSR v3]]-Tabella1[[#This Row],[ALTRI FIN.
PSR v2]]</f>
        <v>0</v>
      </c>
      <c r="O263" s="17">
        <v>0</v>
      </c>
      <c r="P263" s="17">
        <v>0</v>
      </c>
      <c r="Q263" s="17">
        <f>Tabella1[[#This Row],[COFIN. RIS. PROP.
PSRv3]]-Tabella1[[#This Row],[COFIN. RIS. PROP.
PSRv2]]</f>
        <v>0</v>
      </c>
      <c r="R263" s="17">
        <v>0</v>
      </c>
      <c r="S263" s="17">
        <v>0</v>
      </c>
      <c r="T263" s="17">
        <f>Tabella1[[#This Row],[INDENNIZZO ASS
PSR v3]]-Tabella1[[#This Row],[INDENNIZZO ASS
PSR v2]]</f>
        <v>0</v>
      </c>
      <c r="U263" s="18" t="s">
        <v>26</v>
      </c>
    </row>
    <row r="264" spans="1:21" s="2" customFormat="1" ht="48" x14ac:dyDescent="0.2">
      <c r="A264" s="13" t="s">
        <v>298</v>
      </c>
      <c r="B264" s="14" t="s">
        <v>16</v>
      </c>
      <c r="C264" s="14" t="s">
        <v>8</v>
      </c>
      <c r="D264" s="14" t="s">
        <v>47</v>
      </c>
      <c r="E264" s="15" t="s">
        <v>299</v>
      </c>
      <c r="F264" s="16">
        <v>4950000</v>
      </c>
      <c r="G264" s="16">
        <v>13000000</v>
      </c>
      <c r="H264" s="17">
        <f>Tabella1[[#This Row],[CONTRIBUTO CS
PSR v3]]-Tabella1[[#This Row],[CONTRIBUTO CS
PSR v2]]</f>
        <v>8050000</v>
      </c>
      <c r="I264" s="17">
        <v>0</v>
      </c>
      <c r="J264" s="17">
        <v>0</v>
      </c>
      <c r="K264" s="17">
        <f>Tabella1[[#This Row],[DONAZIONE CS
PSR v3]]-Tabella1[[#This Row],[DONAZIONE CS
PSR v2]]</f>
        <v>0</v>
      </c>
      <c r="L264" s="17">
        <v>0</v>
      </c>
      <c r="M264" s="17">
        <v>0</v>
      </c>
      <c r="N264" s="17">
        <f>Tabella1[[#This Row],[ALTRI FIN.
PSR v3]]-Tabella1[[#This Row],[ALTRI FIN.
PSR v2]]</f>
        <v>0</v>
      </c>
      <c r="O264" s="17">
        <v>0</v>
      </c>
      <c r="P264" s="17">
        <v>0</v>
      </c>
      <c r="Q264" s="17">
        <f>Tabella1[[#This Row],[COFIN. RIS. PROP.
PSRv3]]-Tabella1[[#This Row],[COFIN. RIS. PROP.
PSRv2]]</f>
        <v>0</v>
      </c>
      <c r="R264" s="17">
        <v>0</v>
      </c>
      <c r="S264" s="17">
        <v>0</v>
      </c>
      <c r="T264" s="17">
        <f>Tabella1[[#This Row],[INDENNIZZO ASS
PSR v3]]-Tabella1[[#This Row],[INDENNIZZO ASS
PSR v2]]</f>
        <v>0</v>
      </c>
      <c r="U264" s="18" t="s">
        <v>26</v>
      </c>
    </row>
    <row r="265" spans="1:21" s="2" customFormat="1" ht="144" x14ac:dyDescent="0.2">
      <c r="A265" s="13" t="s">
        <v>39</v>
      </c>
      <c r="B265" s="14" t="s">
        <v>16</v>
      </c>
      <c r="C265" s="14" t="s">
        <v>8</v>
      </c>
      <c r="D265" s="14" t="s">
        <v>21</v>
      </c>
      <c r="E265" s="15" t="s">
        <v>22</v>
      </c>
      <c r="F265" s="16">
        <v>9095495.0399999991</v>
      </c>
      <c r="G265" s="16">
        <v>13895495.039999999</v>
      </c>
      <c r="H265" s="17">
        <f>Tabella1[[#This Row],[CONTRIBUTO CS
PSR v3]]-Tabella1[[#This Row],[CONTRIBUTO CS
PSR v2]]</f>
        <v>4800000</v>
      </c>
      <c r="I265" s="17">
        <v>0</v>
      </c>
      <c r="J265" s="17">
        <v>0</v>
      </c>
      <c r="K265" s="17">
        <f>Tabella1[[#This Row],[DONAZIONE CS
PSR v3]]-Tabella1[[#This Row],[DONAZIONE CS
PSR v2]]</f>
        <v>0</v>
      </c>
      <c r="L265" s="17">
        <v>0</v>
      </c>
      <c r="M265" s="17">
        <v>0</v>
      </c>
      <c r="N265" s="17">
        <f>Tabella1[[#This Row],[ALTRI FIN.
PSR v3]]-Tabella1[[#This Row],[ALTRI FIN.
PSR v2]]</f>
        <v>0</v>
      </c>
      <c r="O265" s="17">
        <v>0</v>
      </c>
      <c r="P265" s="17">
        <v>0</v>
      </c>
      <c r="Q265" s="17">
        <f>Tabella1[[#This Row],[COFIN. RIS. PROP.
PSRv3]]-Tabella1[[#This Row],[COFIN. RIS. PROP.
PSRv2]]</f>
        <v>0</v>
      </c>
      <c r="R265" s="17">
        <v>0</v>
      </c>
      <c r="S265" s="17">
        <v>0</v>
      </c>
      <c r="T265" s="17">
        <f>Tabella1[[#This Row],[INDENNIZZO ASS
PSR v3]]-Tabella1[[#This Row],[INDENNIZZO ASS
PSR v2]]</f>
        <v>0</v>
      </c>
      <c r="U265" s="18" t="s">
        <v>26</v>
      </c>
    </row>
    <row r="266" spans="1:21" s="2" customFormat="1" ht="32" x14ac:dyDescent="0.2">
      <c r="A266" s="13" t="s">
        <v>300</v>
      </c>
      <c r="B266" s="14" t="s">
        <v>16</v>
      </c>
      <c r="C266" s="14" t="s">
        <v>8</v>
      </c>
      <c r="D266" s="14" t="s">
        <v>53</v>
      </c>
      <c r="E266" s="15" t="s">
        <v>301</v>
      </c>
      <c r="F266" s="16">
        <v>400000</v>
      </c>
      <c r="G266" s="16">
        <v>800000</v>
      </c>
      <c r="H266" s="17">
        <f>Tabella1[[#This Row],[CONTRIBUTO CS
PSR v3]]-Tabella1[[#This Row],[CONTRIBUTO CS
PSR v2]]</f>
        <v>400000</v>
      </c>
      <c r="I266" s="17">
        <v>0</v>
      </c>
      <c r="J266" s="17">
        <v>0</v>
      </c>
      <c r="K266" s="17">
        <f>Tabella1[[#This Row],[DONAZIONE CS
PSR v3]]-Tabella1[[#This Row],[DONAZIONE CS
PSR v2]]</f>
        <v>0</v>
      </c>
      <c r="L266" s="17">
        <v>0</v>
      </c>
      <c r="M266" s="17">
        <v>0</v>
      </c>
      <c r="N266" s="17">
        <f>Tabella1[[#This Row],[ALTRI FIN.
PSR v3]]-Tabella1[[#This Row],[ALTRI FIN.
PSR v2]]</f>
        <v>0</v>
      </c>
      <c r="O266" s="17">
        <v>0</v>
      </c>
      <c r="P266" s="17">
        <v>0</v>
      </c>
      <c r="Q266" s="17">
        <f>Tabella1[[#This Row],[COFIN. RIS. PROP.
PSRv3]]-Tabella1[[#This Row],[COFIN. RIS. PROP.
PSRv2]]</f>
        <v>0</v>
      </c>
      <c r="R266" s="17">
        <v>0</v>
      </c>
      <c r="S266" s="17">
        <v>0</v>
      </c>
      <c r="T266" s="17">
        <f>Tabella1[[#This Row],[INDENNIZZO ASS
PSR v3]]-Tabella1[[#This Row],[INDENNIZZO ASS
PSR v2]]</f>
        <v>0</v>
      </c>
      <c r="U266" s="18" t="s">
        <v>26</v>
      </c>
    </row>
    <row r="267" spans="1:21" s="2" customFormat="1" ht="80" x14ac:dyDescent="0.2">
      <c r="A267" s="13" t="s">
        <v>302</v>
      </c>
      <c r="B267" s="14" t="s">
        <v>16</v>
      </c>
      <c r="C267" s="14" t="s">
        <v>8</v>
      </c>
      <c r="D267" s="14" t="s">
        <v>53</v>
      </c>
      <c r="E267" s="15" t="s">
        <v>303</v>
      </c>
      <c r="F267" s="16">
        <v>907949.7</v>
      </c>
      <c r="G267" s="16">
        <v>2707949.7</v>
      </c>
      <c r="H267" s="17">
        <f>Tabella1[[#This Row],[CONTRIBUTO CS
PSR v3]]-Tabella1[[#This Row],[CONTRIBUTO CS
PSR v2]]</f>
        <v>1800000.0000000002</v>
      </c>
      <c r="I267" s="17">
        <v>0</v>
      </c>
      <c r="J267" s="17">
        <v>0</v>
      </c>
      <c r="K267" s="17">
        <f>Tabella1[[#This Row],[DONAZIONE CS
PSR v3]]-Tabella1[[#This Row],[DONAZIONE CS
PSR v2]]</f>
        <v>0</v>
      </c>
      <c r="L267" s="17">
        <v>0</v>
      </c>
      <c r="M267" s="17">
        <v>0</v>
      </c>
      <c r="N267" s="17">
        <f>Tabella1[[#This Row],[ALTRI FIN.
PSR v3]]-Tabella1[[#This Row],[ALTRI FIN.
PSR v2]]</f>
        <v>0</v>
      </c>
      <c r="O267" s="17">
        <v>0</v>
      </c>
      <c r="P267" s="17">
        <v>0</v>
      </c>
      <c r="Q267" s="17">
        <f>Tabella1[[#This Row],[COFIN. RIS. PROP.
PSRv3]]-Tabella1[[#This Row],[COFIN. RIS. PROP.
PSRv2]]</f>
        <v>0</v>
      </c>
      <c r="R267" s="17">
        <v>0</v>
      </c>
      <c r="S267" s="17">
        <v>0</v>
      </c>
      <c r="T267" s="17">
        <f>Tabella1[[#This Row],[INDENNIZZO ASS
PSR v3]]-Tabella1[[#This Row],[INDENNIZZO ASS
PSR v2]]</f>
        <v>0</v>
      </c>
      <c r="U267" s="18" t="s">
        <v>26</v>
      </c>
    </row>
    <row r="268" spans="1:21" s="2" customFormat="1" ht="32" x14ac:dyDescent="0.2">
      <c r="A268" s="13" t="s">
        <v>304</v>
      </c>
      <c r="B268" s="14" t="s">
        <v>16</v>
      </c>
      <c r="C268" s="14" t="s">
        <v>8</v>
      </c>
      <c r="D268" s="14" t="s">
        <v>51</v>
      </c>
      <c r="E268" s="15" t="s">
        <v>305</v>
      </c>
      <c r="F268" s="16">
        <v>5000</v>
      </c>
      <c r="G268" s="16">
        <v>0</v>
      </c>
      <c r="H268" s="17">
        <f>Tabella1[[#This Row],[CONTRIBUTO CS
PSR v3]]-Tabella1[[#This Row],[CONTRIBUTO CS
PSR v2]]</f>
        <v>-5000</v>
      </c>
      <c r="I268" s="17">
        <v>0</v>
      </c>
      <c r="J268" s="17">
        <v>0</v>
      </c>
      <c r="K268" s="17">
        <f>Tabella1[[#This Row],[DONAZIONE CS
PSR v3]]-Tabella1[[#This Row],[DONAZIONE CS
PSR v2]]</f>
        <v>0</v>
      </c>
      <c r="L268" s="17">
        <v>0</v>
      </c>
      <c r="M268" s="17">
        <v>0</v>
      </c>
      <c r="N268" s="17">
        <f>Tabella1[[#This Row],[ALTRI FIN.
PSR v3]]-Tabella1[[#This Row],[ALTRI FIN.
PSR v2]]</f>
        <v>0</v>
      </c>
      <c r="O268" s="17">
        <v>0</v>
      </c>
      <c r="P268" s="17">
        <v>0</v>
      </c>
      <c r="Q268" s="17">
        <f>Tabella1[[#This Row],[COFIN. RIS. PROP.
PSRv3]]-Tabella1[[#This Row],[COFIN. RIS. PROP.
PSRv2]]</f>
        <v>0</v>
      </c>
      <c r="R268" s="17">
        <v>0</v>
      </c>
      <c r="S268" s="17">
        <v>0</v>
      </c>
      <c r="T268" s="17">
        <f>Tabella1[[#This Row],[INDENNIZZO ASS
PSR v3]]-Tabella1[[#This Row],[INDENNIZZO ASS
PSR v2]]</f>
        <v>0</v>
      </c>
      <c r="U268" s="18" t="s">
        <v>26</v>
      </c>
    </row>
    <row r="269" spans="1:21" s="2" customFormat="1" ht="32" x14ac:dyDescent="0.2">
      <c r="A269" s="13" t="s">
        <v>306</v>
      </c>
      <c r="B269" s="14" t="s">
        <v>16</v>
      </c>
      <c r="C269" s="14" t="s">
        <v>8</v>
      </c>
      <c r="D269" s="14" t="s">
        <v>51</v>
      </c>
      <c r="E269" s="15" t="s">
        <v>307</v>
      </c>
      <c r="F269" s="16">
        <v>20000</v>
      </c>
      <c r="G269" s="16">
        <v>0</v>
      </c>
      <c r="H269" s="17">
        <f>Tabella1[[#This Row],[CONTRIBUTO CS
PSR v3]]-Tabella1[[#This Row],[CONTRIBUTO CS
PSR v2]]</f>
        <v>-20000</v>
      </c>
      <c r="I269" s="17">
        <v>0</v>
      </c>
      <c r="J269" s="17">
        <v>0</v>
      </c>
      <c r="K269" s="17">
        <f>Tabella1[[#This Row],[DONAZIONE CS
PSR v3]]-Tabella1[[#This Row],[DONAZIONE CS
PSR v2]]</f>
        <v>0</v>
      </c>
      <c r="L269" s="17">
        <v>0</v>
      </c>
      <c r="M269" s="17">
        <v>0</v>
      </c>
      <c r="N269" s="17">
        <f>Tabella1[[#This Row],[ALTRI FIN.
PSR v3]]-Tabella1[[#This Row],[ALTRI FIN.
PSR v2]]</f>
        <v>0</v>
      </c>
      <c r="O269" s="17">
        <v>0</v>
      </c>
      <c r="P269" s="17">
        <v>0</v>
      </c>
      <c r="Q269" s="17">
        <f>Tabella1[[#This Row],[COFIN. RIS. PROP.
PSRv3]]-Tabella1[[#This Row],[COFIN. RIS. PROP.
PSRv2]]</f>
        <v>0</v>
      </c>
      <c r="R269" s="17">
        <v>0</v>
      </c>
      <c r="S269" s="17">
        <v>0</v>
      </c>
      <c r="T269" s="17">
        <f>Tabella1[[#This Row],[INDENNIZZO ASS
PSR v3]]-Tabella1[[#This Row],[INDENNIZZO ASS
PSR v2]]</f>
        <v>0</v>
      </c>
      <c r="U269" s="18" t="s">
        <v>26</v>
      </c>
    </row>
    <row r="270" spans="1:21" s="2" customFormat="1" ht="48" x14ac:dyDescent="0.2">
      <c r="A270" s="13" t="s">
        <v>308</v>
      </c>
      <c r="B270" s="14" t="s">
        <v>16</v>
      </c>
      <c r="C270" s="14" t="s">
        <v>8</v>
      </c>
      <c r="D270" s="14" t="s">
        <v>51</v>
      </c>
      <c r="E270" s="15" t="s">
        <v>309</v>
      </c>
      <c r="F270" s="16">
        <v>5000</v>
      </c>
      <c r="G270" s="16">
        <v>50000</v>
      </c>
      <c r="H270" s="17">
        <f>Tabella1[[#This Row],[CONTRIBUTO CS
PSR v3]]-Tabella1[[#This Row],[CONTRIBUTO CS
PSR v2]]</f>
        <v>45000</v>
      </c>
      <c r="I270" s="17">
        <v>0</v>
      </c>
      <c r="J270" s="17">
        <v>0</v>
      </c>
      <c r="K270" s="17">
        <f>Tabella1[[#This Row],[DONAZIONE CS
PSR v3]]-Tabella1[[#This Row],[DONAZIONE CS
PSR v2]]</f>
        <v>0</v>
      </c>
      <c r="L270" s="17">
        <v>0</v>
      </c>
      <c r="M270" s="17">
        <v>0</v>
      </c>
      <c r="N270" s="17">
        <f>Tabella1[[#This Row],[ALTRI FIN.
PSR v3]]-Tabella1[[#This Row],[ALTRI FIN.
PSR v2]]</f>
        <v>0</v>
      </c>
      <c r="O270" s="17">
        <v>0</v>
      </c>
      <c r="P270" s="17">
        <v>0</v>
      </c>
      <c r="Q270" s="17">
        <f>Tabella1[[#This Row],[COFIN. RIS. PROP.
PSRv3]]-Tabella1[[#This Row],[COFIN. RIS. PROP.
PSRv2]]</f>
        <v>0</v>
      </c>
      <c r="R270" s="17">
        <v>0</v>
      </c>
      <c r="S270" s="17">
        <v>0</v>
      </c>
      <c r="T270" s="17">
        <f>Tabella1[[#This Row],[INDENNIZZO ASS
PSR v3]]-Tabella1[[#This Row],[INDENNIZZO ASS
PSR v2]]</f>
        <v>0</v>
      </c>
      <c r="U270" s="18" t="s">
        <v>26</v>
      </c>
    </row>
    <row r="271" spans="1:21" s="2" customFormat="1" ht="32" x14ac:dyDescent="0.2">
      <c r="A271" s="13" t="s">
        <v>310</v>
      </c>
      <c r="B271" s="14" t="s">
        <v>16</v>
      </c>
      <c r="C271" s="14" t="s">
        <v>8</v>
      </c>
      <c r="D271" s="14" t="s">
        <v>17</v>
      </c>
      <c r="E271" s="15" t="s">
        <v>311</v>
      </c>
      <c r="F271" s="16">
        <v>1156500</v>
      </c>
      <c r="G271" s="16">
        <v>1400000</v>
      </c>
      <c r="H271" s="17">
        <f>Tabella1[[#This Row],[CONTRIBUTO CS
PSR v3]]-Tabella1[[#This Row],[CONTRIBUTO CS
PSR v2]]</f>
        <v>243500</v>
      </c>
      <c r="I271" s="17">
        <v>0</v>
      </c>
      <c r="J271" s="17">
        <v>0</v>
      </c>
      <c r="K271" s="17">
        <f>Tabella1[[#This Row],[DONAZIONE CS
PSR v3]]-Tabella1[[#This Row],[DONAZIONE CS
PSR v2]]</f>
        <v>0</v>
      </c>
      <c r="L271" s="17">
        <v>0</v>
      </c>
      <c r="M271" s="17">
        <v>0</v>
      </c>
      <c r="N271" s="17">
        <f>Tabella1[[#This Row],[ALTRI FIN.
PSR v3]]-Tabella1[[#This Row],[ALTRI FIN.
PSR v2]]</f>
        <v>0</v>
      </c>
      <c r="O271" s="17">
        <v>0</v>
      </c>
      <c r="P271" s="17">
        <v>0</v>
      </c>
      <c r="Q271" s="17">
        <f>Tabella1[[#This Row],[COFIN. RIS. PROP.
PSRv3]]-Tabella1[[#This Row],[COFIN. RIS. PROP.
PSRv2]]</f>
        <v>0</v>
      </c>
      <c r="R271" s="17">
        <v>0</v>
      </c>
      <c r="S271" s="17">
        <v>0</v>
      </c>
      <c r="T271" s="17">
        <f>Tabella1[[#This Row],[INDENNIZZO ASS
PSR v3]]-Tabella1[[#This Row],[INDENNIZZO ASS
PSR v2]]</f>
        <v>0</v>
      </c>
      <c r="U271" s="18" t="s">
        <v>26</v>
      </c>
    </row>
    <row r="272" spans="1:21" s="2" customFormat="1" ht="48" x14ac:dyDescent="0.2">
      <c r="A272" s="13" t="s">
        <v>312</v>
      </c>
      <c r="B272" s="14" t="s">
        <v>16</v>
      </c>
      <c r="C272" s="14" t="s">
        <v>8</v>
      </c>
      <c r="D272" s="14" t="s">
        <v>313</v>
      </c>
      <c r="E272" s="15" t="s">
        <v>314</v>
      </c>
      <c r="F272" s="16">
        <v>160000</v>
      </c>
      <c r="G272" s="16">
        <v>280000</v>
      </c>
      <c r="H272" s="17">
        <f>Tabella1[[#This Row],[CONTRIBUTO CS
PSR v3]]-Tabella1[[#This Row],[CONTRIBUTO CS
PSR v2]]</f>
        <v>120000</v>
      </c>
      <c r="I272" s="17">
        <v>0</v>
      </c>
      <c r="J272" s="17">
        <v>0</v>
      </c>
      <c r="K272" s="17">
        <f>Tabella1[[#This Row],[DONAZIONE CS
PSR v3]]-Tabella1[[#This Row],[DONAZIONE CS
PSR v2]]</f>
        <v>0</v>
      </c>
      <c r="L272" s="17">
        <v>0</v>
      </c>
      <c r="M272" s="17">
        <v>0</v>
      </c>
      <c r="N272" s="17">
        <f>Tabella1[[#This Row],[ALTRI FIN.
PSR v3]]-Tabella1[[#This Row],[ALTRI FIN.
PSR v2]]</f>
        <v>0</v>
      </c>
      <c r="O272" s="17">
        <v>0</v>
      </c>
      <c r="P272" s="17">
        <v>0</v>
      </c>
      <c r="Q272" s="17">
        <f>Tabella1[[#This Row],[COFIN. RIS. PROP.
PSRv3]]-Tabella1[[#This Row],[COFIN. RIS. PROP.
PSRv2]]</f>
        <v>0</v>
      </c>
      <c r="R272" s="17">
        <v>0</v>
      </c>
      <c r="S272" s="17">
        <v>0</v>
      </c>
      <c r="T272" s="17">
        <f>Tabella1[[#This Row],[INDENNIZZO ASS
PSR v3]]-Tabella1[[#This Row],[INDENNIZZO ASS
PSR v2]]</f>
        <v>0</v>
      </c>
      <c r="U272" s="18" t="s">
        <v>26</v>
      </c>
    </row>
    <row r="273" spans="1:21" s="2" customFormat="1" ht="128" x14ac:dyDescent="0.2">
      <c r="A273" s="13" t="s">
        <v>315</v>
      </c>
      <c r="B273" s="14" t="s">
        <v>16</v>
      </c>
      <c r="C273" s="14" t="s">
        <v>8</v>
      </c>
      <c r="D273" s="14" t="s">
        <v>46</v>
      </c>
      <c r="E273" s="15" t="s">
        <v>316</v>
      </c>
      <c r="F273" s="16">
        <v>52000</v>
      </c>
      <c r="G273" s="16">
        <v>102000</v>
      </c>
      <c r="H273" s="17">
        <f>Tabella1[[#This Row],[CONTRIBUTO CS
PSR v3]]-Tabella1[[#This Row],[CONTRIBUTO CS
PSR v2]]</f>
        <v>50000</v>
      </c>
      <c r="I273" s="17">
        <v>0</v>
      </c>
      <c r="J273" s="19">
        <v>0</v>
      </c>
      <c r="K273" s="17">
        <f>Tabella1[[#This Row],[DONAZIONE CS
PSR v3]]-Tabella1[[#This Row],[DONAZIONE CS
PSR v2]]</f>
        <v>0</v>
      </c>
      <c r="L273" s="17">
        <v>0</v>
      </c>
      <c r="M273" s="17">
        <v>0</v>
      </c>
      <c r="N273" s="17">
        <f>Tabella1[[#This Row],[ALTRI FIN.
PSR v3]]-Tabella1[[#This Row],[ALTRI FIN.
PSR v2]]</f>
        <v>0</v>
      </c>
      <c r="O273" s="17">
        <v>0</v>
      </c>
      <c r="P273" s="17">
        <v>0</v>
      </c>
      <c r="Q273" s="17">
        <f>Tabella1[[#This Row],[COFIN. RIS. PROP.
PSRv3]]-Tabella1[[#This Row],[COFIN. RIS. PROP.
PSRv2]]</f>
        <v>0</v>
      </c>
      <c r="R273" s="17">
        <v>0</v>
      </c>
      <c r="S273" s="17">
        <v>0</v>
      </c>
      <c r="T273" s="17">
        <f>Tabella1[[#This Row],[INDENNIZZO ASS
PSR v3]]-Tabella1[[#This Row],[INDENNIZZO ASS
PSR v2]]</f>
        <v>0</v>
      </c>
      <c r="U273" s="18" t="s">
        <v>26</v>
      </c>
    </row>
    <row r="274" spans="1:21" s="2" customFormat="1" ht="64" x14ac:dyDescent="0.2">
      <c r="A274" s="13" t="s">
        <v>317</v>
      </c>
      <c r="B274" s="14" t="s">
        <v>16</v>
      </c>
      <c r="C274" s="14" t="s">
        <v>8</v>
      </c>
      <c r="D274" s="14" t="s">
        <v>318</v>
      </c>
      <c r="E274" s="15" t="s">
        <v>319</v>
      </c>
      <c r="F274" s="16">
        <v>240000</v>
      </c>
      <c r="G274" s="16">
        <v>720000</v>
      </c>
      <c r="H274" s="17">
        <f>Tabella1[[#This Row],[CONTRIBUTO CS
PSR v3]]-Tabella1[[#This Row],[CONTRIBUTO CS
PSR v2]]</f>
        <v>480000</v>
      </c>
      <c r="I274" s="17">
        <v>0</v>
      </c>
      <c r="J274" s="17">
        <v>0</v>
      </c>
      <c r="K274" s="17">
        <f>Tabella1[[#This Row],[DONAZIONE CS
PSR v3]]-Tabella1[[#This Row],[DONAZIONE CS
PSR v2]]</f>
        <v>0</v>
      </c>
      <c r="L274" s="17">
        <v>0</v>
      </c>
      <c r="M274" s="17">
        <v>0</v>
      </c>
      <c r="N274" s="17">
        <f>Tabella1[[#This Row],[ALTRI FIN.
PSR v3]]-Tabella1[[#This Row],[ALTRI FIN.
PSR v2]]</f>
        <v>0</v>
      </c>
      <c r="O274" s="17">
        <v>0</v>
      </c>
      <c r="P274" s="17">
        <v>0</v>
      </c>
      <c r="Q274" s="17">
        <f>Tabella1[[#This Row],[COFIN. RIS. PROP.
PSRv3]]-Tabella1[[#This Row],[COFIN. RIS. PROP.
PSRv2]]</f>
        <v>0</v>
      </c>
      <c r="R274" s="17">
        <v>0</v>
      </c>
      <c r="S274" s="17">
        <v>0</v>
      </c>
      <c r="T274" s="17">
        <f>Tabella1[[#This Row],[INDENNIZZO ASS
PSR v3]]-Tabella1[[#This Row],[INDENNIZZO ASS
PSR v2]]</f>
        <v>0</v>
      </c>
      <c r="U274" s="18" t="s">
        <v>26</v>
      </c>
    </row>
    <row r="275" spans="1:21" s="2" customFormat="1" ht="80" x14ac:dyDescent="0.2">
      <c r="A275" s="13" t="s">
        <v>320</v>
      </c>
      <c r="B275" s="14" t="s">
        <v>16</v>
      </c>
      <c r="C275" s="14" t="s">
        <v>8</v>
      </c>
      <c r="D275" s="14" t="s">
        <v>318</v>
      </c>
      <c r="E275" s="15" t="s">
        <v>321</v>
      </c>
      <c r="F275" s="16">
        <v>200000</v>
      </c>
      <c r="G275" s="16">
        <v>550000</v>
      </c>
      <c r="H275" s="17">
        <f>Tabella1[[#This Row],[CONTRIBUTO CS
PSR v3]]-Tabella1[[#This Row],[CONTRIBUTO CS
PSR v2]]</f>
        <v>350000</v>
      </c>
      <c r="I275" s="17">
        <v>0</v>
      </c>
      <c r="J275" s="17">
        <v>0</v>
      </c>
      <c r="K275" s="17">
        <f>Tabella1[[#This Row],[DONAZIONE CS
PSR v3]]-Tabella1[[#This Row],[DONAZIONE CS
PSR v2]]</f>
        <v>0</v>
      </c>
      <c r="L275" s="17">
        <v>0</v>
      </c>
      <c r="M275" s="17">
        <v>0</v>
      </c>
      <c r="N275" s="17">
        <f>Tabella1[[#This Row],[ALTRI FIN.
PSR v3]]-Tabella1[[#This Row],[ALTRI FIN.
PSR v2]]</f>
        <v>0</v>
      </c>
      <c r="O275" s="17">
        <v>0</v>
      </c>
      <c r="P275" s="17">
        <v>0</v>
      </c>
      <c r="Q275" s="17">
        <f>Tabella1[[#This Row],[COFIN. RIS. PROP.
PSRv3]]-Tabella1[[#This Row],[COFIN. RIS. PROP.
PSRv2]]</f>
        <v>0</v>
      </c>
      <c r="R275" s="17">
        <v>0</v>
      </c>
      <c r="S275" s="17">
        <v>0</v>
      </c>
      <c r="T275" s="17">
        <f>Tabella1[[#This Row],[INDENNIZZO ASS
PSR v3]]-Tabella1[[#This Row],[INDENNIZZO ASS
PSR v2]]</f>
        <v>0</v>
      </c>
      <c r="U275" s="18" t="s">
        <v>26</v>
      </c>
    </row>
    <row r="276" spans="1:21" s="2" customFormat="1" ht="64" x14ac:dyDescent="0.2">
      <c r="A276" s="13" t="s">
        <v>322</v>
      </c>
      <c r="B276" s="14" t="s">
        <v>16</v>
      </c>
      <c r="C276" s="14" t="s">
        <v>8</v>
      </c>
      <c r="D276" s="14" t="s">
        <v>323</v>
      </c>
      <c r="E276" s="15" t="s">
        <v>324</v>
      </c>
      <c r="F276" s="16">
        <v>797542.08</v>
      </c>
      <c r="G276" s="16">
        <v>2830000</v>
      </c>
      <c r="H276" s="17">
        <f>Tabella1[[#This Row],[CONTRIBUTO CS
PSR v3]]-Tabella1[[#This Row],[CONTRIBUTO CS
PSR v2]]</f>
        <v>2032457.92</v>
      </c>
      <c r="I276" s="17">
        <v>0</v>
      </c>
      <c r="J276" s="17">
        <v>0</v>
      </c>
      <c r="K276" s="17">
        <f>Tabella1[[#This Row],[DONAZIONE CS
PSR v3]]-Tabella1[[#This Row],[DONAZIONE CS
PSR v2]]</f>
        <v>0</v>
      </c>
      <c r="L276" s="17">
        <v>0</v>
      </c>
      <c r="M276" s="17">
        <v>0</v>
      </c>
      <c r="N276" s="17">
        <f>Tabella1[[#This Row],[ALTRI FIN.
PSR v3]]-Tabella1[[#This Row],[ALTRI FIN.
PSR v2]]</f>
        <v>0</v>
      </c>
      <c r="O276" s="17">
        <v>0</v>
      </c>
      <c r="P276" s="17">
        <v>0</v>
      </c>
      <c r="Q276" s="17">
        <f>Tabella1[[#This Row],[COFIN. RIS. PROP.
PSRv3]]-Tabella1[[#This Row],[COFIN. RIS. PROP.
PSRv2]]</f>
        <v>0</v>
      </c>
      <c r="R276" s="17">
        <v>0</v>
      </c>
      <c r="S276" s="17">
        <v>0</v>
      </c>
      <c r="T276" s="17">
        <f>Tabella1[[#This Row],[INDENNIZZO ASS
PSR v3]]-Tabella1[[#This Row],[INDENNIZZO ASS
PSR v2]]</f>
        <v>0</v>
      </c>
      <c r="U276" s="18" t="s">
        <v>26</v>
      </c>
    </row>
    <row r="277" spans="1:21" s="2" customFormat="1" ht="48" x14ac:dyDescent="0.2">
      <c r="A277" s="13" t="s">
        <v>325</v>
      </c>
      <c r="B277" s="14" t="s">
        <v>16</v>
      </c>
      <c r="C277" s="14" t="s">
        <v>8</v>
      </c>
      <c r="D277" s="14" t="s">
        <v>323</v>
      </c>
      <c r="E277" s="15" t="s">
        <v>326</v>
      </c>
      <c r="F277" s="16">
        <v>1197991.21</v>
      </c>
      <c r="G277" s="16">
        <v>4050000</v>
      </c>
      <c r="H277" s="17">
        <f>Tabella1[[#This Row],[CONTRIBUTO CS
PSR v3]]-Tabella1[[#This Row],[CONTRIBUTO CS
PSR v2]]</f>
        <v>2852008.79</v>
      </c>
      <c r="I277" s="17">
        <v>0</v>
      </c>
      <c r="J277" s="17">
        <v>0</v>
      </c>
      <c r="K277" s="17">
        <f>Tabella1[[#This Row],[DONAZIONE CS
PSR v3]]-Tabella1[[#This Row],[DONAZIONE CS
PSR v2]]</f>
        <v>0</v>
      </c>
      <c r="L277" s="17">
        <v>0</v>
      </c>
      <c r="M277" s="17">
        <v>0</v>
      </c>
      <c r="N277" s="17">
        <f>Tabella1[[#This Row],[ALTRI FIN.
PSR v3]]-Tabella1[[#This Row],[ALTRI FIN.
PSR v2]]</f>
        <v>0</v>
      </c>
      <c r="O277" s="17">
        <v>0</v>
      </c>
      <c r="P277" s="17">
        <v>0</v>
      </c>
      <c r="Q277" s="17">
        <f>Tabella1[[#This Row],[COFIN. RIS. PROP.
PSRv3]]-Tabella1[[#This Row],[COFIN. RIS. PROP.
PSRv2]]</f>
        <v>0</v>
      </c>
      <c r="R277" s="17">
        <v>0</v>
      </c>
      <c r="S277" s="17">
        <v>0</v>
      </c>
      <c r="T277" s="17">
        <f>Tabella1[[#This Row],[INDENNIZZO ASS
PSR v3]]-Tabella1[[#This Row],[INDENNIZZO ASS
PSR v2]]</f>
        <v>0</v>
      </c>
      <c r="U277" s="18" t="s">
        <v>26</v>
      </c>
    </row>
    <row r="278" spans="1:21" s="2" customFormat="1" ht="48" x14ac:dyDescent="0.2">
      <c r="A278" s="13" t="s">
        <v>327</v>
      </c>
      <c r="B278" s="14" t="s">
        <v>16</v>
      </c>
      <c r="C278" s="14" t="s">
        <v>8</v>
      </c>
      <c r="D278" s="14" t="s">
        <v>323</v>
      </c>
      <c r="E278" s="15" t="s">
        <v>328</v>
      </c>
      <c r="F278" s="16">
        <v>1083973.5</v>
      </c>
      <c r="G278" s="16">
        <v>3020000</v>
      </c>
      <c r="H278" s="17">
        <f>Tabella1[[#This Row],[CONTRIBUTO CS
PSR v3]]-Tabella1[[#This Row],[CONTRIBUTO CS
PSR v2]]</f>
        <v>1936026.5</v>
      </c>
      <c r="I278" s="17">
        <v>0</v>
      </c>
      <c r="J278" s="17">
        <v>0</v>
      </c>
      <c r="K278" s="17">
        <f>Tabella1[[#This Row],[DONAZIONE CS
PSR v3]]-Tabella1[[#This Row],[DONAZIONE CS
PSR v2]]</f>
        <v>0</v>
      </c>
      <c r="L278" s="17">
        <v>0</v>
      </c>
      <c r="M278" s="17">
        <v>0</v>
      </c>
      <c r="N278" s="17">
        <f>Tabella1[[#This Row],[ALTRI FIN.
PSR v3]]-Tabella1[[#This Row],[ALTRI FIN.
PSR v2]]</f>
        <v>0</v>
      </c>
      <c r="O278" s="17">
        <v>0</v>
      </c>
      <c r="P278" s="17">
        <v>0</v>
      </c>
      <c r="Q278" s="17">
        <f>Tabella1[[#This Row],[COFIN. RIS. PROP.
PSRv3]]-Tabella1[[#This Row],[COFIN. RIS. PROP.
PSRv2]]</f>
        <v>0</v>
      </c>
      <c r="R278" s="17">
        <v>0</v>
      </c>
      <c r="S278" s="17">
        <v>0</v>
      </c>
      <c r="T278" s="17">
        <f>Tabella1[[#This Row],[INDENNIZZO ASS
PSR v3]]-Tabella1[[#This Row],[INDENNIZZO ASS
PSR v2]]</f>
        <v>0</v>
      </c>
      <c r="U278" s="18" t="s">
        <v>26</v>
      </c>
    </row>
    <row r="279" spans="1:21" s="2" customFormat="1" ht="32" x14ac:dyDescent="0.2">
      <c r="A279" s="13" t="s">
        <v>329</v>
      </c>
      <c r="B279" s="14" t="s">
        <v>16</v>
      </c>
      <c r="C279" s="14" t="s">
        <v>8</v>
      </c>
      <c r="D279" s="14" t="s">
        <v>25</v>
      </c>
      <c r="E279" s="15" t="s">
        <v>330</v>
      </c>
      <c r="F279" s="16">
        <v>305000</v>
      </c>
      <c r="G279" s="16">
        <v>605000</v>
      </c>
      <c r="H279" s="17">
        <f>Tabella1[[#This Row],[CONTRIBUTO CS
PSR v3]]-Tabella1[[#This Row],[CONTRIBUTO CS
PSR v2]]</f>
        <v>300000</v>
      </c>
      <c r="I279" s="17">
        <v>0</v>
      </c>
      <c r="J279" s="17">
        <v>0</v>
      </c>
      <c r="K279" s="17">
        <f>Tabella1[[#This Row],[DONAZIONE CS
PSR v3]]-Tabella1[[#This Row],[DONAZIONE CS
PSR v2]]</f>
        <v>0</v>
      </c>
      <c r="L279" s="17">
        <v>0</v>
      </c>
      <c r="M279" s="17">
        <v>0</v>
      </c>
      <c r="N279" s="17">
        <f>Tabella1[[#This Row],[ALTRI FIN.
PSR v3]]-Tabella1[[#This Row],[ALTRI FIN.
PSR v2]]</f>
        <v>0</v>
      </c>
      <c r="O279" s="17">
        <v>0</v>
      </c>
      <c r="P279" s="17">
        <v>0</v>
      </c>
      <c r="Q279" s="17">
        <f>Tabella1[[#This Row],[COFIN. RIS. PROP.
PSRv3]]-Tabella1[[#This Row],[COFIN. RIS. PROP.
PSRv2]]</f>
        <v>0</v>
      </c>
      <c r="R279" s="17">
        <v>0</v>
      </c>
      <c r="S279" s="17">
        <v>0</v>
      </c>
      <c r="T279" s="17">
        <f>Tabella1[[#This Row],[INDENNIZZO ASS
PSR v3]]-Tabella1[[#This Row],[INDENNIZZO ASS
PSR v2]]</f>
        <v>0</v>
      </c>
      <c r="U279" s="18" t="s">
        <v>26</v>
      </c>
    </row>
    <row r="280" spans="1:21" s="2" customFormat="1" ht="32" x14ac:dyDescent="0.2">
      <c r="A280" s="13" t="s">
        <v>331</v>
      </c>
      <c r="B280" s="14" t="s">
        <v>16</v>
      </c>
      <c r="C280" s="14" t="s">
        <v>8</v>
      </c>
      <c r="D280" s="14" t="s">
        <v>25</v>
      </c>
      <c r="E280" s="15" t="s">
        <v>332</v>
      </c>
      <c r="F280" s="16">
        <v>326000</v>
      </c>
      <c r="G280" s="16">
        <v>426000</v>
      </c>
      <c r="H280" s="17">
        <f>Tabella1[[#This Row],[CONTRIBUTO CS
PSR v3]]-Tabella1[[#This Row],[CONTRIBUTO CS
PSR v2]]</f>
        <v>100000</v>
      </c>
      <c r="I280" s="17">
        <v>0</v>
      </c>
      <c r="J280" s="17">
        <v>0</v>
      </c>
      <c r="K280" s="17">
        <f>Tabella1[[#This Row],[DONAZIONE CS
PSR v3]]-Tabella1[[#This Row],[DONAZIONE CS
PSR v2]]</f>
        <v>0</v>
      </c>
      <c r="L280" s="17">
        <v>0</v>
      </c>
      <c r="M280" s="17">
        <v>0</v>
      </c>
      <c r="N280" s="17">
        <f>Tabella1[[#This Row],[ALTRI FIN.
PSR v3]]-Tabella1[[#This Row],[ALTRI FIN.
PSR v2]]</f>
        <v>0</v>
      </c>
      <c r="O280" s="17">
        <v>0</v>
      </c>
      <c r="P280" s="17">
        <v>0</v>
      </c>
      <c r="Q280" s="17">
        <f>Tabella1[[#This Row],[COFIN. RIS. PROP.
PSRv3]]-Tabella1[[#This Row],[COFIN. RIS. PROP.
PSRv2]]</f>
        <v>0</v>
      </c>
      <c r="R280" s="17">
        <v>0</v>
      </c>
      <c r="S280" s="17">
        <v>0</v>
      </c>
      <c r="T280" s="17">
        <f>Tabella1[[#This Row],[INDENNIZZO ASS
PSR v3]]-Tabella1[[#This Row],[INDENNIZZO ASS
PSR v2]]</f>
        <v>0</v>
      </c>
      <c r="U280" s="18" t="s">
        <v>26</v>
      </c>
    </row>
    <row r="281" spans="1:21" s="2" customFormat="1" ht="32" x14ac:dyDescent="0.2">
      <c r="A281" s="13" t="s">
        <v>333</v>
      </c>
      <c r="B281" s="14" t="s">
        <v>16</v>
      </c>
      <c r="C281" s="14" t="s">
        <v>8</v>
      </c>
      <c r="D281" s="14" t="s">
        <v>25</v>
      </c>
      <c r="E281" s="15" t="s">
        <v>332</v>
      </c>
      <c r="F281" s="16">
        <v>105000</v>
      </c>
      <c r="G281" s="16">
        <v>205000</v>
      </c>
      <c r="H281" s="17">
        <f>Tabella1[[#This Row],[CONTRIBUTO CS
PSR v3]]-Tabella1[[#This Row],[CONTRIBUTO CS
PSR v2]]</f>
        <v>100000</v>
      </c>
      <c r="I281" s="17">
        <v>0</v>
      </c>
      <c r="J281" s="17">
        <v>0</v>
      </c>
      <c r="K281" s="17">
        <f>Tabella1[[#This Row],[DONAZIONE CS
PSR v3]]-Tabella1[[#This Row],[DONAZIONE CS
PSR v2]]</f>
        <v>0</v>
      </c>
      <c r="L281" s="17">
        <v>0</v>
      </c>
      <c r="M281" s="17">
        <v>0</v>
      </c>
      <c r="N281" s="17">
        <f>Tabella1[[#This Row],[ALTRI FIN.
PSR v3]]-Tabella1[[#This Row],[ALTRI FIN.
PSR v2]]</f>
        <v>0</v>
      </c>
      <c r="O281" s="17">
        <v>0</v>
      </c>
      <c r="P281" s="17">
        <v>0</v>
      </c>
      <c r="Q281" s="17">
        <f>Tabella1[[#This Row],[COFIN. RIS. PROP.
PSRv3]]-Tabella1[[#This Row],[COFIN. RIS. PROP.
PSRv2]]</f>
        <v>0</v>
      </c>
      <c r="R281" s="17">
        <v>0</v>
      </c>
      <c r="S281" s="17">
        <v>0</v>
      </c>
      <c r="T281" s="17">
        <f>Tabella1[[#This Row],[INDENNIZZO ASS
PSR v3]]-Tabella1[[#This Row],[INDENNIZZO ASS
PSR v2]]</f>
        <v>0</v>
      </c>
      <c r="U281" s="18" t="s">
        <v>26</v>
      </c>
    </row>
    <row r="282" spans="1:21" s="2" customFormat="1" ht="32" x14ac:dyDescent="0.2">
      <c r="A282" s="13" t="s">
        <v>334</v>
      </c>
      <c r="B282" s="14" t="s">
        <v>16</v>
      </c>
      <c r="C282" s="14" t="s">
        <v>8</v>
      </c>
      <c r="D282" s="14" t="s">
        <v>25</v>
      </c>
      <c r="E282" s="15" t="s">
        <v>332</v>
      </c>
      <c r="F282" s="16">
        <v>325000</v>
      </c>
      <c r="G282" s="16">
        <v>625000</v>
      </c>
      <c r="H282" s="17">
        <f>Tabella1[[#This Row],[CONTRIBUTO CS
PSR v3]]-Tabella1[[#This Row],[CONTRIBUTO CS
PSR v2]]</f>
        <v>300000</v>
      </c>
      <c r="I282" s="17">
        <v>0</v>
      </c>
      <c r="J282" s="17">
        <v>0</v>
      </c>
      <c r="K282" s="17">
        <f>Tabella1[[#This Row],[DONAZIONE CS
PSR v3]]-Tabella1[[#This Row],[DONAZIONE CS
PSR v2]]</f>
        <v>0</v>
      </c>
      <c r="L282" s="17">
        <v>0</v>
      </c>
      <c r="M282" s="17">
        <v>0</v>
      </c>
      <c r="N282" s="17">
        <f>Tabella1[[#This Row],[ALTRI FIN.
PSR v3]]-Tabella1[[#This Row],[ALTRI FIN.
PSR v2]]</f>
        <v>0</v>
      </c>
      <c r="O282" s="17">
        <v>0</v>
      </c>
      <c r="P282" s="17">
        <v>0</v>
      </c>
      <c r="Q282" s="17">
        <f>Tabella1[[#This Row],[COFIN. RIS. PROP.
PSRv3]]-Tabella1[[#This Row],[COFIN. RIS. PROP.
PSRv2]]</f>
        <v>0</v>
      </c>
      <c r="R282" s="17">
        <v>0</v>
      </c>
      <c r="S282" s="17">
        <v>0</v>
      </c>
      <c r="T282" s="17">
        <f>Tabella1[[#This Row],[INDENNIZZO ASS
PSR v3]]-Tabella1[[#This Row],[INDENNIZZO ASS
PSR v2]]</f>
        <v>0</v>
      </c>
      <c r="U282" s="18" t="s">
        <v>26</v>
      </c>
    </row>
    <row r="283" spans="1:21" s="2" customFormat="1" ht="32" x14ac:dyDescent="0.2">
      <c r="A283" s="13" t="s">
        <v>335</v>
      </c>
      <c r="B283" s="14" t="s">
        <v>16</v>
      </c>
      <c r="C283" s="14" t="s">
        <v>8</v>
      </c>
      <c r="D283" s="14" t="s">
        <v>25</v>
      </c>
      <c r="E283" s="15" t="s">
        <v>332</v>
      </c>
      <c r="F283" s="16">
        <v>320000</v>
      </c>
      <c r="G283" s="16">
        <v>420000</v>
      </c>
      <c r="H283" s="17">
        <f>Tabella1[[#This Row],[CONTRIBUTO CS
PSR v3]]-Tabella1[[#This Row],[CONTRIBUTO CS
PSR v2]]</f>
        <v>100000</v>
      </c>
      <c r="I283" s="17">
        <v>0</v>
      </c>
      <c r="J283" s="17">
        <v>0</v>
      </c>
      <c r="K283" s="17">
        <f>Tabella1[[#This Row],[DONAZIONE CS
PSR v3]]-Tabella1[[#This Row],[DONAZIONE CS
PSR v2]]</f>
        <v>0</v>
      </c>
      <c r="L283" s="17">
        <v>0</v>
      </c>
      <c r="M283" s="17">
        <v>0</v>
      </c>
      <c r="N283" s="17">
        <f>Tabella1[[#This Row],[ALTRI FIN.
PSR v3]]-Tabella1[[#This Row],[ALTRI FIN.
PSR v2]]</f>
        <v>0</v>
      </c>
      <c r="O283" s="17">
        <v>0</v>
      </c>
      <c r="P283" s="17">
        <v>0</v>
      </c>
      <c r="Q283" s="17">
        <f>Tabella1[[#This Row],[COFIN. RIS. PROP.
PSRv3]]-Tabella1[[#This Row],[COFIN. RIS. PROP.
PSRv2]]</f>
        <v>0</v>
      </c>
      <c r="R283" s="17">
        <v>0</v>
      </c>
      <c r="S283" s="17">
        <v>0</v>
      </c>
      <c r="T283" s="17">
        <f>Tabella1[[#This Row],[INDENNIZZO ASS
PSR v3]]-Tabella1[[#This Row],[INDENNIZZO ASS
PSR v2]]</f>
        <v>0</v>
      </c>
      <c r="U283" s="18" t="s">
        <v>26</v>
      </c>
    </row>
    <row r="284" spans="1:21" s="2" customFormat="1" ht="64" x14ac:dyDescent="0.2">
      <c r="A284" s="13" t="s">
        <v>336</v>
      </c>
      <c r="B284" s="14" t="s">
        <v>16</v>
      </c>
      <c r="C284" s="14" t="s">
        <v>8</v>
      </c>
      <c r="D284" s="14" t="s">
        <v>337</v>
      </c>
      <c r="E284" s="15" t="s">
        <v>338</v>
      </c>
      <c r="F284" s="16">
        <v>300000</v>
      </c>
      <c r="G284" s="16">
        <v>370000</v>
      </c>
      <c r="H284" s="17">
        <f>Tabella1[[#This Row],[CONTRIBUTO CS
PSR v3]]-Tabella1[[#This Row],[CONTRIBUTO CS
PSR v2]]</f>
        <v>70000</v>
      </c>
      <c r="I284" s="17">
        <v>0</v>
      </c>
      <c r="J284" s="17">
        <v>0</v>
      </c>
      <c r="K284" s="17">
        <f>Tabella1[[#This Row],[DONAZIONE CS
PSR v3]]-Tabella1[[#This Row],[DONAZIONE CS
PSR v2]]</f>
        <v>0</v>
      </c>
      <c r="L284" s="17">
        <v>0</v>
      </c>
      <c r="M284" s="17">
        <v>0</v>
      </c>
      <c r="N284" s="17">
        <f>Tabella1[[#This Row],[ALTRI FIN.
PSR v3]]-Tabella1[[#This Row],[ALTRI FIN.
PSR v2]]</f>
        <v>0</v>
      </c>
      <c r="O284" s="17">
        <v>0</v>
      </c>
      <c r="P284" s="17">
        <v>0</v>
      </c>
      <c r="Q284" s="17">
        <f>Tabella1[[#This Row],[COFIN. RIS. PROP.
PSRv3]]-Tabella1[[#This Row],[COFIN. RIS. PROP.
PSRv2]]</f>
        <v>0</v>
      </c>
      <c r="R284" s="17">
        <v>0</v>
      </c>
      <c r="S284" s="17">
        <v>0</v>
      </c>
      <c r="T284" s="17">
        <f>Tabella1[[#This Row],[INDENNIZZO ASS
PSR v3]]-Tabella1[[#This Row],[INDENNIZZO ASS
PSR v2]]</f>
        <v>0</v>
      </c>
      <c r="U284" s="18" t="s">
        <v>26</v>
      </c>
    </row>
    <row r="285" spans="1:21" s="2" customFormat="1" ht="64" x14ac:dyDescent="0.2">
      <c r="A285" s="13" t="s">
        <v>339</v>
      </c>
      <c r="B285" s="14" t="s">
        <v>16</v>
      </c>
      <c r="C285" s="14" t="s">
        <v>8</v>
      </c>
      <c r="D285" s="14" t="s">
        <v>337</v>
      </c>
      <c r="E285" s="15" t="s">
        <v>340</v>
      </c>
      <c r="F285" s="16">
        <v>400000</v>
      </c>
      <c r="G285" s="16">
        <v>500000</v>
      </c>
      <c r="H285" s="17">
        <f>Tabella1[[#This Row],[CONTRIBUTO CS
PSR v3]]-Tabella1[[#This Row],[CONTRIBUTO CS
PSR v2]]</f>
        <v>100000</v>
      </c>
      <c r="I285" s="17">
        <v>0</v>
      </c>
      <c r="J285" s="17">
        <v>0</v>
      </c>
      <c r="K285" s="17">
        <f>Tabella1[[#This Row],[DONAZIONE CS
PSR v3]]-Tabella1[[#This Row],[DONAZIONE CS
PSR v2]]</f>
        <v>0</v>
      </c>
      <c r="L285" s="17">
        <v>0</v>
      </c>
      <c r="M285" s="17">
        <v>0</v>
      </c>
      <c r="N285" s="17">
        <f>Tabella1[[#This Row],[ALTRI FIN.
PSR v3]]-Tabella1[[#This Row],[ALTRI FIN.
PSR v2]]</f>
        <v>0</v>
      </c>
      <c r="O285" s="17">
        <v>0</v>
      </c>
      <c r="P285" s="17">
        <v>0</v>
      </c>
      <c r="Q285" s="17">
        <f>Tabella1[[#This Row],[COFIN. RIS. PROP.
PSRv3]]-Tabella1[[#This Row],[COFIN. RIS. PROP.
PSRv2]]</f>
        <v>0</v>
      </c>
      <c r="R285" s="17">
        <v>0</v>
      </c>
      <c r="S285" s="17">
        <v>0</v>
      </c>
      <c r="T285" s="17">
        <f>Tabella1[[#This Row],[INDENNIZZO ASS
PSR v3]]-Tabella1[[#This Row],[INDENNIZZO ASS
PSR v2]]</f>
        <v>0</v>
      </c>
      <c r="U285" s="18" t="s">
        <v>26</v>
      </c>
    </row>
    <row r="286" spans="1:21" s="2" customFormat="1" ht="32" x14ac:dyDescent="0.2">
      <c r="A286" s="13" t="s">
        <v>341</v>
      </c>
      <c r="B286" s="14" t="s">
        <v>16</v>
      </c>
      <c r="C286" s="14" t="s">
        <v>8</v>
      </c>
      <c r="D286" s="14" t="s">
        <v>342</v>
      </c>
      <c r="E286" s="15" t="s">
        <v>343</v>
      </c>
      <c r="F286" s="16">
        <v>26840</v>
      </c>
      <c r="G286" s="16">
        <v>65000</v>
      </c>
      <c r="H286" s="17">
        <f>Tabella1[[#This Row],[CONTRIBUTO CS
PSR v3]]-Tabella1[[#This Row],[CONTRIBUTO CS
PSR v2]]</f>
        <v>38160</v>
      </c>
      <c r="I286" s="17">
        <v>0</v>
      </c>
      <c r="J286" s="17">
        <v>0</v>
      </c>
      <c r="K286" s="17">
        <f>Tabella1[[#This Row],[DONAZIONE CS
PSR v3]]-Tabella1[[#This Row],[DONAZIONE CS
PSR v2]]</f>
        <v>0</v>
      </c>
      <c r="L286" s="17">
        <v>0</v>
      </c>
      <c r="M286" s="17">
        <v>0</v>
      </c>
      <c r="N286" s="17">
        <f>Tabella1[[#This Row],[ALTRI FIN.
PSR v3]]-Tabella1[[#This Row],[ALTRI FIN.
PSR v2]]</f>
        <v>0</v>
      </c>
      <c r="O286" s="17">
        <v>0</v>
      </c>
      <c r="P286" s="17">
        <v>0</v>
      </c>
      <c r="Q286" s="17">
        <f>Tabella1[[#This Row],[COFIN. RIS. PROP.
PSRv3]]-Tabella1[[#This Row],[COFIN. RIS. PROP.
PSRv2]]</f>
        <v>0</v>
      </c>
      <c r="R286" s="17">
        <v>0</v>
      </c>
      <c r="S286" s="17">
        <v>0</v>
      </c>
      <c r="T286" s="17">
        <f>Tabella1[[#This Row],[INDENNIZZO ASS
PSR v3]]-Tabella1[[#This Row],[INDENNIZZO ASS
PSR v2]]</f>
        <v>0</v>
      </c>
      <c r="U286" s="18" t="s">
        <v>26</v>
      </c>
    </row>
    <row r="287" spans="1:21" s="2" customFormat="1" ht="48" x14ac:dyDescent="0.2">
      <c r="A287" s="13" t="s">
        <v>344</v>
      </c>
      <c r="B287" s="14" t="s">
        <v>16</v>
      </c>
      <c r="C287" s="14" t="s">
        <v>8</v>
      </c>
      <c r="D287" s="14" t="s">
        <v>345</v>
      </c>
      <c r="E287" s="15" t="s">
        <v>346</v>
      </c>
      <c r="F287" s="16">
        <v>3500</v>
      </c>
      <c r="G287" s="16">
        <v>400000</v>
      </c>
      <c r="H287" s="17">
        <f>Tabella1[[#This Row],[CONTRIBUTO CS
PSR v3]]-Tabella1[[#This Row],[CONTRIBUTO CS
PSR v2]]</f>
        <v>396500</v>
      </c>
      <c r="I287" s="17">
        <v>0</v>
      </c>
      <c r="J287" s="17">
        <v>0</v>
      </c>
      <c r="K287" s="17">
        <f>Tabella1[[#This Row],[DONAZIONE CS
PSR v3]]-Tabella1[[#This Row],[DONAZIONE CS
PSR v2]]</f>
        <v>0</v>
      </c>
      <c r="L287" s="17">
        <v>0</v>
      </c>
      <c r="M287" s="17">
        <v>0</v>
      </c>
      <c r="N287" s="17">
        <f>Tabella1[[#This Row],[ALTRI FIN.
PSR v3]]-Tabella1[[#This Row],[ALTRI FIN.
PSR v2]]</f>
        <v>0</v>
      </c>
      <c r="O287" s="17">
        <v>0</v>
      </c>
      <c r="P287" s="17">
        <v>0</v>
      </c>
      <c r="Q287" s="17">
        <f>Tabella1[[#This Row],[COFIN. RIS. PROP.
PSRv3]]-Tabella1[[#This Row],[COFIN. RIS. PROP.
PSRv2]]</f>
        <v>0</v>
      </c>
      <c r="R287" s="17">
        <v>0</v>
      </c>
      <c r="S287" s="17">
        <v>0</v>
      </c>
      <c r="T287" s="17">
        <f>Tabella1[[#This Row],[INDENNIZZO ASS
PSR v3]]-Tabella1[[#This Row],[INDENNIZZO ASS
PSR v2]]</f>
        <v>0</v>
      </c>
      <c r="U287" s="18" t="s">
        <v>26</v>
      </c>
    </row>
    <row r="288" spans="1:21" s="2" customFormat="1" ht="48" x14ac:dyDescent="0.2">
      <c r="A288" s="13" t="s">
        <v>347</v>
      </c>
      <c r="B288" s="14" t="s">
        <v>16</v>
      </c>
      <c r="C288" s="14" t="s">
        <v>8</v>
      </c>
      <c r="D288" s="14" t="s">
        <v>345</v>
      </c>
      <c r="E288" s="15" t="s">
        <v>348</v>
      </c>
      <c r="F288" s="16">
        <v>4000</v>
      </c>
      <c r="G288" s="16">
        <v>150000</v>
      </c>
      <c r="H288" s="17">
        <f>Tabella1[[#This Row],[CONTRIBUTO CS
PSR v3]]-Tabella1[[#This Row],[CONTRIBUTO CS
PSR v2]]</f>
        <v>146000</v>
      </c>
      <c r="I288" s="17">
        <v>0</v>
      </c>
      <c r="J288" s="17">
        <v>0</v>
      </c>
      <c r="K288" s="17">
        <f>Tabella1[[#This Row],[DONAZIONE CS
PSR v3]]-Tabella1[[#This Row],[DONAZIONE CS
PSR v2]]</f>
        <v>0</v>
      </c>
      <c r="L288" s="17">
        <v>0</v>
      </c>
      <c r="M288" s="17">
        <v>0</v>
      </c>
      <c r="N288" s="17">
        <f>Tabella1[[#This Row],[ALTRI FIN.
PSR v3]]-Tabella1[[#This Row],[ALTRI FIN.
PSR v2]]</f>
        <v>0</v>
      </c>
      <c r="O288" s="17">
        <v>0</v>
      </c>
      <c r="P288" s="17">
        <v>0</v>
      </c>
      <c r="Q288" s="17">
        <f>Tabella1[[#This Row],[COFIN. RIS. PROP.
PSRv3]]-Tabella1[[#This Row],[COFIN. RIS. PROP.
PSRv2]]</f>
        <v>0</v>
      </c>
      <c r="R288" s="17">
        <v>0</v>
      </c>
      <c r="S288" s="17">
        <v>0</v>
      </c>
      <c r="T288" s="17">
        <f>Tabella1[[#This Row],[INDENNIZZO ASS
PSR v3]]-Tabella1[[#This Row],[INDENNIZZO ASS
PSR v2]]</f>
        <v>0</v>
      </c>
      <c r="U288" s="18" t="s">
        <v>26</v>
      </c>
    </row>
    <row r="289" spans="1:21" s="2" customFormat="1" ht="80" x14ac:dyDescent="0.2">
      <c r="A289" s="13" t="s">
        <v>349</v>
      </c>
      <c r="B289" s="14" t="s">
        <v>16</v>
      </c>
      <c r="C289" s="14" t="s">
        <v>8</v>
      </c>
      <c r="D289" s="14" t="s">
        <v>350</v>
      </c>
      <c r="E289" s="15" t="s">
        <v>351</v>
      </c>
      <c r="F289" s="16">
        <v>560000</v>
      </c>
      <c r="G289" s="16">
        <v>0</v>
      </c>
      <c r="H289" s="17">
        <f>Tabella1[[#This Row],[CONTRIBUTO CS
PSR v3]]-Tabella1[[#This Row],[CONTRIBUTO CS
PSR v2]]</f>
        <v>-560000</v>
      </c>
      <c r="I289" s="17">
        <v>0</v>
      </c>
      <c r="J289" s="17">
        <v>0</v>
      </c>
      <c r="K289" s="17">
        <f>Tabella1[[#This Row],[DONAZIONE CS
PSR v3]]-Tabella1[[#This Row],[DONAZIONE CS
PSR v2]]</f>
        <v>0</v>
      </c>
      <c r="L289" s="17">
        <v>0</v>
      </c>
      <c r="M289" s="17">
        <v>0</v>
      </c>
      <c r="N289" s="17">
        <f>Tabella1[[#This Row],[ALTRI FIN.
PSR v3]]-Tabella1[[#This Row],[ALTRI FIN.
PSR v2]]</f>
        <v>0</v>
      </c>
      <c r="O289" s="17">
        <v>0</v>
      </c>
      <c r="P289" s="17">
        <v>0</v>
      </c>
      <c r="Q289" s="17">
        <f>Tabella1[[#This Row],[COFIN. RIS. PROP.
PSRv3]]-Tabella1[[#This Row],[COFIN. RIS. PROP.
PSRv2]]</f>
        <v>0</v>
      </c>
      <c r="R289" s="17">
        <v>0</v>
      </c>
      <c r="S289" s="17">
        <v>0</v>
      </c>
      <c r="T289" s="17">
        <f>Tabella1[[#This Row],[INDENNIZZO ASS
PSR v3]]-Tabella1[[#This Row],[INDENNIZZO ASS
PSR v2]]</f>
        <v>0</v>
      </c>
      <c r="U289" s="28" t="s">
        <v>699</v>
      </c>
    </row>
    <row r="290" spans="1:21" s="2" customFormat="1" ht="32" x14ac:dyDescent="0.2">
      <c r="A290" s="13" t="s">
        <v>352</v>
      </c>
      <c r="B290" s="14" t="s">
        <v>16</v>
      </c>
      <c r="C290" s="14" t="s">
        <v>8</v>
      </c>
      <c r="D290" s="14" t="s">
        <v>10</v>
      </c>
      <c r="E290" s="15" t="s">
        <v>353</v>
      </c>
      <c r="F290" s="16">
        <v>600000</v>
      </c>
      <c r="G290" s="16">
        <v>1600000</v>
      </c>
      <c r="H290" s="17">
        <f>Tabella1[[#This Row],[CONTRIBUTO CS
PSR v3]]-Tabella1[[#This Row],[CONTRIBUTO CS
PSR v2]]</f>
        <v>1000000</v>
      </c>
      <c r="I290" s="17">
        <v>0</v>
      </c>
      <c r="J290" s="17">
        <v>0</v>
      </c>
      <c r="K290" s="17">
        <f>Tabella1[[#This Row],[DONAZIONE CS
PSR v3]]-Tabella1[[#This Row],[DONAZIONE CS
PSR v2]]</f>
        <v>0</v>
      </c>
      <c r="L290" s="17">
        <v>0</v>
      </c>
      <c r="M290" s="17">
        <v>0</v>
      </c>
      <c r="N290" s="17">
        <f>Tabella1[[#This Row],[ALTRI FIN.
PSR v3]]-Tabella1[[#This Row],[ALTRI FIN.
PSR v2]]</f>
        <v>0</v>
      </c>
      <c r="O290" s="17">
        <v>0</v>
      </c>
      <c r="P290" s="17">
        <v>0</v>
      </c>
      <c r="Q290" s="17">
        <f>Tabella1[[#This Row],[COFIN. RIS. PROP.
PSRv3]]-Tabella1[[#This Row],[COFIN. RIS. PROP.
PSRv2]]</f>
        <v>0</v>
      </c>
      <c r="R290" s="17">
        <v>0</v>
      </c>
      <c r="S290" s="17">
        <v>0</v>
      </c>
      <c r="T290" s="17">
        <f>Tabella1[[#This Row],[INDENNIZZO ASS
PSR v3]]-Tabella1[[#This Row],[INDENNIZZO ASS
PSR v2]]</f>
        <v>0</v>
      </c>
      <c r="U290" s="18" t="s">
        <v>26</v>
      </c>
    </row>
    <row r="291" spans="1:21" s="2" customFormat="1" ht="64" x14ac:dyDescent="0.2">
      <c r="A291" s="13" t="s">
        <v>354</v>
      </c>
      <c r="B291" s="14" t="s">
        <v>16</v>
      </c>
      <c r="C291" s="14" t="s">
        <v>8</v>
      </c>
      <c r="D291" s="14" t="s">
        <v>10</v>
      </c>
      <c r="E291" s="15" t="s">
        <v>355</v>
      </c>
      <c r="F291" s="16">
        <v>700000</v>
      </c>
      <c r="G291" s="16">
        <v>1450000</v>
      </c>
      <c r="H291" s="17">
        <f>Tabella1[[#This Row],[CONTRIBUTO CS
PSR v3]]-Tabella1[[#This Row],[CONTRIBUTO CS
PSR v2]]</f>
        <v>750000</v>
      </c>
      <c r="I291" s="17">
        <v>0</v>
      </c>
      <c r="J291" s="17">
        <v>0</v>
      </c>
      <c r="K291" s="17">
        <f>Tabella1[[#This Row],[DONAZIONE CS
PSR v3]]-Tabella1[[#This Row],[DONAZIONE CS
PSR v2]]</f>
        <v>0</v>
      </c>
      <c r="L291" s="17">
        <v>0</v>
      </c>
      <c r="M291" s="17">
        <v>0</v>
      </c>
      <c r="N291" s="17">
        <f>Tabella1[[#This Row],[ALTRI FIN.
PSR v3]]-Tabella1[[#This Row],[ALTRI FIN.
PSR v2]]</f>
        <v>0</v>
      </c>
      <c r="O291" s="17">
        <v>0</v>
      </c>
      <c r="P291" s="17">
        <v>0</v>
      </c>
      <c r="Q291" s="17">
        <f>Tabella1[[#This Row],[COFIN. RIS. PROP.
PSRv3]]-Tabella1[[#This Row],[COFIN. RIS. PROP.
PSRv2]]</f>
        <v>0</v>
      </c>
      <c r="R291" s="17">
        <v>0</v>
      </c>
      <c r="S291" s="17">
        <v>0</v>
      </c>
      <c r="T291" s="17">
        <f>Tabella1[[#This Row],[INDENNIZZO ASS
PSR v3]]-Tabella1[[#This Row],[INDENNIZZO ASS
PSR v2]]</f>
        <v>0</v>
      </c>
      <c r="U291" s="18" t="s">
        <v>26</v>
      </c>
    </row>
    <row r="292" spans="1:21" s="2" customFormat="1" ht="224" x14ac:dyDescent="0.2">
      <c r="A292" s="13" t="s">
        <v>356</v>
      </c>
      <c r="B292" s="14" t="s">
        <v>16</v>
      </c>
      <c r="C292" s="14" t="s">
        <v>8</v>
      </c>
      <c r="D292" s="14" t="s">
        <v>10</v>
      </c>
      <c r="E292" s="15" t="s">
        <v>357</v>
      </c>
      <c r="F292" s="16">
        <v>10925834.640000001</v>
      </c>
      <c r="G292" s="16">
        <v>10100000</v>
      </c>
      <c r="H292" s="17">
        <f>Tabella1[[#This Row],[CONTRIBUTO CS
PSR v3]]-Tabella1[[#This Row],[CONTRIBUTO CS
PSR v2]]</f>
        <v>-825834.6400000006</v>
      </c>
      <c r="I292" s="17">
        <v>0</v>
      </c>
      <c r="J292" s="17">
        <v>0</v>
      </c>
      <c r="K292" s="17">
        <f>Tabella1[[#This Row],[DONAZIONE CS
PSR v3]]-Tabella1[[#This Row],[DONAZIONE CS
PSR v2]]</f>
        <v>0</v>
      </c>
      <c r="L292" s="17">
        <v>0</v>
      </c>
      <c r="M292" s="17">
        <v>0</v>
      </c>
      <c r="N292" s="17">
        <f>Tabella1[[#This Row],[ALTRI FIN.
PSR v3]]-Tabella1[[#This Row],[ALTRI FIN.
PSR v2]]</f>
        <v>0</v>
      </c>
      <c r="O292" s="17">
        <v>0</v>
      </c>
      <c r="P292" s="17">
        <v>0</v>
      </c>
      <c r="Q292" s="17">
        <f>Tabella1[[#This Row],[COFIN. RIS. PROP.
PSRv3]]-Tabella1[[#This Row],[COFIN. RIS. PROP.
PSRv2]]</f>
        <v>0</v>
      </c>
      <c r="R292" s="17">
        <v>0</v>
      </c>
      <c r="S292" s="17">
        <v>0</v>
      </c>
      <c r="T292" s="17">
        <f>Tabella1[[#This Row],[INDENNIZZO ASS
PSR v3]]-Tabella1[[#This Row],[INDENNIZZO ASS
PSR v2]]</f>
        <v>0</v>
      </c>
      <c r="U292" s="18" t="s">
        <v>26</v>
      </c>
    </row>
    <row r="293" spans="1:21" s="2" customFormat="1" ht="128" x14ac:dyDescent="0.2">
      <c r="A293" s="13" t="s">
        <v>358</v>
      </c>
      <c r="B293" s="14" t="s">
        <v>16</v>
      </c>
      <c r="C293" s="14" t="s">
        <v>8</v>
      </c>
      <c r="D293" s="14" t="s">
        <v>10</v>
      </c>
      <c r="E293" s="15" t="s">
        <v>359</v>
      </c>
      <c r="F293" s="16">
        <v>2695000</v>
      </c>
      <c r="G293" s="16">
        <v>3730000</v>
      </c>
      <c r="H293" s="17">
        <f>Tabella1[[#This Row],[CONTRIBUTO CS
PSR v3]]-Tabella1[[#This Row],[CONTRIBUTO CS
PSR v2]]</f>
        <v>1035000</v>
      </c>
      <c r="I293" s="17">
        <v>0</v>
      </c>
      <c r="J293" s="17">
        <v>0</v>
      </c>
      <c r="K293" s="17">
        <f>Tabella1[[#This Row],[DONAZIONE CS
PSR v3]]-Tabella1[[#This Row],[DONAZIONE CS
PSR v2]]</f>
        <v>0</v>
      </c>
      <c r="L293" s="17">
        <v>0</v>
      </c>
      <c r="M293" s="17">
        <v>0</v>
      </c>
      <c r="N293" s="17">
        <f>Tabella1[[#This Row],[ALTRI FIN.
PSR v3]]-Tabella1[[#This Row],[ALTRI FIN.
PSR v2]]</f>
        <v>0</v>
      </c>
      <c r="O293" s="17">
        <v>0</v>
      </c>
      <c r="P293" s="17">
        <v>0</v>
      </c>
      <c r="Q293" s="17">
        <f>Tabella1[[#This Row],[COFIN. RIS. PROP.
PSRv3]]-Tabella1[[#This Row],[COFIN. RIS. PROP.
PSRv2]]</f>
        <v>0</v>
      </c>
      <c r="R293" s="17">
        <v>0</v>
      </c>
      <c r="S293" s="17">
        <v>0</v>
      </c>
      <c r="T293" s="17">
        <f>Tabella1[[#This Row],[INDENNIZZO ASS
PSR v3]]-Tabella1[[#This Row],[INDENNIZZO ASS
PSR v2]]</f>
        <v>0</v>
      </c>
      <c r="U293" s="18" t="s">
        <v>26</v>
      </c>
    </row>
    <row r="294" spans="1:21" s="2" customFormat="1" ht="176" x14ac:dyDescent="0.2">
      <c r="A294" s="13" t="s">
        <v>360</v>
      </c>
      <c r="B294" s="14" t="s">
        <v>16</v>
      </c>
      <c r="C294" s="14" t="s">
        <v>8</v>
      </c>
      <c r="D294" s="14" t="s">
        <v>10</v>
      </c>
      <c r="E294" s="15" t="s">
        <v>361</v>
      </c>
      <c r="F294" s="16">
        <v>7487406.4500000002</v>
      </c>
      <c r="G294" s="16">
        <v>4300000</v>
      </c>
      <c r="H294" s="17">
        <f>Tabella1[[#This Row],[CONTRIBUTO CS
PSR v3]]-Tabella1[[#This Row],[CONTRIBUTO CS
PSR v2]]</f>
        <v>-3187406.45</v>
      </c>
      <c r="I294" s="17">
        <v>0</v>
      </c>
      <c r="J294" s="17">
        <v>0</v>
      </c>
      <c r="K294" s="17">
        <f>Tabella1[[#This Row],[DONAZIONE CS
PSR v3]]-Tabella1[[#This Row],[DONAZIONE CS
PSR v2]]</f>
        <v>0</v>
      </c>
      <c r="L294" s="17">
        <v>0</v>
      </c>
      <c r="M294" s="17">
        <v>0</v>
      </c>
      <c r="N294" s="17">
        <f>Tabella1[[#This Row],[ALTRI FIN.
PSR v3]]-Tabella1[[#This Row],[ALTRI FIN.
PSR v2]]</f>
        <v>0</v>
      </c>
      <c r="O294" s="17">
        <v>0</v>
      </c>
      <c r="P294" s="17">
        <v>0</v>
      </c>
      <c r="Q294" s="17">
        <f>Tabella1[[#This Row],[COFIN. RIS. PROP.
PSRv3]]-Tabella1[[#This Row],[COFIN. RIS. PROP.
PSRv2]]</f>
        <v>0</v>
      </c>
      <c r="R294" s="17">
        <v>0</v>
      </c>
      <c r="S294" s="17">
        <v>0</v>
      </c>
      <c r="T294" s="17">
        <f>Tabella1[[#This Row],[INDENNIZZO ASS
PSR v3]]-Tabella1[[#This Row],[INDENNIZZO ASS
PSR v2]]</f>
        <v>0</v>
      </c>
      <c r="U294" s="18" t="s">
        <v>26</v>
      </c>
    </row>
    <row r="295" spans="1:21" s="2" customFormat="1" ht="208" x14ac:dyDescent="0.2">
      <c r="A295" s="13" t="s">
        <v>362</v>
      </c>
      <c r="B295" s="14" t="s">
        <v>16</v>
      </c>
      <c r="C295" s="14" t="s">
        <v>8</v>
      </c>
      <c r="D295" s="14" t="s">
        <v>10</v>
      </c>
      <c r="E295" s="15" t="s">
        <v>363</v>
      </c>
      <c r="F295" s="16">
        <v>8176293.0099999998</v>
      </c>
      <c r="G295" s="16">
        <v>9109534.0999999996</v>
      </c>
      <c r="H295" s="17">
        <f>Tabella1[[#This Row],[CONTRIBUTO CS
PSR v3]]-Tabella1[[#This Row],[CONTRIBUTO CS
PSR v2]]</f>
        <v>933241.08999999985</v>
      </c>
      <c r="I295" s="17">
        <v>0</v>
      </c>
      <c r="J295" s="17">
        <v>0</v>
      </c>
      <c r="K295" s="17">
        <f>Tabella1[[#This Row],[DONAZIONE CS
PSR v3]]-Tabella1[[#This Row],[DONAZIONE CS
PSR v2]]</f>
        <v>0</v>
      </c>
      <c r="L295" s="17">
        <v>0</v>
      </c>
      <c r="M295" s="17">
        <v>0</v>
      </c>
      <c r="N295" s="17">
        <f>Tabella1[[#This Row],[ALTRI FIN.
PSR v3]]-Tabella1[[#This Row],[ALTRI FIN.
PSR v2]]</f>
        <v>0</v>
      </c>
      <c r="O295" s="17">
        <v>0</v>
      </c>
      <c r="P295" s="17">
        <v>0</v>
      </c>
      <c r="Q295" s="17">
        <f>Tabella1[[#This Row],[COFIN. RIS. PROP.
PSRv3]]-Tabella1[[#This Row],[COFIN. RIS. PROP.
PSRv2]]</f>
        <v>0</v>
      </c>
      <c r="R295" s="17">
        <v>0</v>
      </c>
      <c r="S295" s="17">
        <v>0</v>
      </c>
      <c r="T295" s="17">
        <f>Tabella1[[#This Row],[INDENNIZZO ASS
PSR v3]]-Tabella1[[#This Row],[INDENNIZZO ASS
PSR v2]]</f>
        <v>0</v>
      </c>
      <c r="U295" s="18" t="s">
        <v>26</v>
      </c>
    </row>
    <row r="296" spans="1:21" s="2" customFormat="1" ht="192" x14ac:dyDescent="0.2">
      <c r="A296" s="13" t="s">
        <v>364</v>
      </c>
      <c r="B296" s="14" t="s">
        <v>16</v>
      </c>
      <c r="C296" s="14" t="s">
        <v>8</v>
      </c>
      <c r="D296" s="14" t="s">
        <v>10</v>
      </c>
      <c r="E296" s="15" t="s">
        <v>365</v>
      </c>
      <c r="F296" s="16">
        <v>6845000</v>
      </c>
      <c r="G296" s="16">
        <v>7190000</v>
      </c>
      <c r="H296" s="17">
        <f>Tabella1[[#This Row],[CONTRIBUTO CS
PSR v3]]-Tabella1[[#This Row],[CONTRIBUTO CS
PSR v2]]</f>
        <v>345000</v>
      </c>
      <c r="I296" s="17">
        <v>0</v>
      </c>
      <c r="J296" s="17">
        <v>0</v>
      </c>
      <c r="K296" s="17">
        <f>Tabella1[[#This Row],[DONAZIONE CS
PSR v3]]-Tabella1[[#This Row],[DONAZIONE CS
PSR v2]]</f>
        <v>0</v>
      </c>
      <c r="L296" s="17">
        <v>0</v>
      </c>
      <c r="M296" s="17">
        <v>0</v>
      </c>
      <c r="N296" s="17">
        <f>Tabella1[[#This Row],[ALTRI FIN.
PSR v3]]-Tabella1[[#This Row],[ALTRI FIN.
PSR v2]]</f>
        <v>0</v>
      </c>
      <c r="O296" s="17">
        <v>0</v>
      </c>
      <c r="P296" s="17">
        <v>0</v>
      </c>
      <c r="Q296" s="17">
        <f>Tabella1[[#This Row],[COFIN. RIS. PROP.
PSRv3]]-Tabella1[[#This Row],[COFIN. RIS. PROP.
PSRv2]]</f>
        <v>0</v>
      </c>
      <c r="R296" s="17">
        <v>0</v>
      </c>
      <c r="S296" s="17">
        <v>0</v>
      </c>
      <c r="T296" s="17">
        <f>Tabella1[[#This Row],[INDENNIZZO ASS
PSR v3]]-Tabella1[[#This Row],[INDENNIZZO ASS
PSR v2]]</f>
        <v>0</v>
      </c>
      <c r="U296" s="18" t="s">
        <v>26</v>
      </c>
    </row>
    <row r="297" spans="1:21" s="2" customFormat="1" ht="160" x14ac:dyDescent="0.2">
      <c r="A297" s="13" t="s">
        <v>366</v>
      </c>
      <c r="B297" s="14" t="s">
        <v>16</v>
      </c>
      <c r="C297" s="14" t="s">
        <v>8</v>
      </c>
      <c r="D297" s="14" t="s">
        <v>10</v>
      </c>
      <c r="E297" s="15" t="s">
        <v>367</v>
      </c>
      <c r="F297" s="16">
        <v>3225000</v>
      </c>
      <c r="G297" s="16">
        <v>5425000</v>
      </c>
      <c r="H297" s="17">
        <f>Tabella1[[#This Row],[CONTRIBUTO CS
PSR v3]]-Tabella1[[#This Row],[CONTRIBUTO CS
PSR v2]]</f>
        <v>2200000</v>
      </c>
      <c r="I297" s="17">
        <v>0</v>
      </c>
      <c r="J297" s="17">
        <v>0</v>
      </c>
      <c r="K297" s="17">
        <f>Tabella1[[#This Row],[DONAZIONE CS
PSR v3]]-Tabella1[[#This Row],[DONAZIONE CS
PSR v2]]</f>
        <v>0</v>
      </c>
      <c r="L297" s="17">
        <v>0</v>
      </c>
      <c r="M297" s="17">
        <v>0</v>
      </c>
      <c r="N297" s="17">
        <f>Tabella1[[#This Row],[ALTRI FIN.
PSR v3]]-Tabella1[[#This Row],[ALTRI FIN.
PSR v2]]</f>
        <v>0</v>
      </c>
      <c r="O297" s="17">
        <v>0</v>
      </c>
      <c r="P297" s="17">
        <v>0</v>
      </c>
      <c r="Q297" s="17">
        <f>Tabella1[[#This Row],[COFIN. RIS. PROP.
PSRv3]]-Tabella1[[#This Row],[COFIN. RIS. PROP.
PSRv2]]</f>
        <v>0</v>
      </c>
      <c r="R297" s="17">
        <v>0</v>
      </c>
      <c r="S297" s="17">
        <v>0</v>
      </c>
      <c r="T297" s="17">
        <f>Tabella1[[#This Row],[INDENNIZZO ASS
PSR v3]]-Tabella1[[#This Row],[INDENNIZZO ASS
PSR v2]]</f>
        <v>0</v>
      </c>
      <c r="U297" s="18" t="s">
        <v>26</v>
      </c>
    </row>
    <row r="298" spans="1:21" s="2" customFormat="1" ht="64" x14ac:dyDescent="0.2">
      <c r="A298" s="13" t="s">
        <v>368</v>
      </c>
      <c r="B298" s="14" t="s">
        <v>16</v>
      </c>
      <c r="C298" s="14" t="s">
        <v>8</v>
      </c>
      <c r="D298" s="14" t="s">
        <v>369</v>
      </c>
      <c r="E298" s="15" t="s">
        <v>370</v>
      </c>
      <c r="F298" s="16">
        <v>300000</v>
      </c>
      <c r="G298" s="16">
        <v>400000</v>
      </c>
      <c r="H298" s="17">
        <f>Tabella1[[#This Row],[CONTRIBUTO CS
PSR v3]]-Tabella1[[#This Row],[CONTRIBUTO CS
PSR v2]]</f>
        <v>100000</v>
      </c>
      <c r="I298" s="17">
        <v>0</v>
      </c>
      <c r="J298" s="17">
        <v>0</v>
      </c>
      <c r="K298" s="17">
        <f>Tabella1[[#This Row],[DONAZIONE CS
PSR v3]]-Tabella1[[#This Row],[DONAZIONE CS
PSR v2]]</f>
        <v>0</v>
      </c>
      <c r="L298" s="17">
        <v>0</v>
      </c>
      <c r="M298" s="17">
        <v>0</v>
      </c>
      <c r="N298" s="17">
        <f>Tabella1[[#This Row],[ALTRI FIN.
PSR v3]]-Tabella1[[#This Row],[ALTRI FIN.
PSR v2]]</f>
        <v>0</v>
      </c>
      <c r="O298" s="17">
        <v>0</v>
      </c>
      <c r="P298" s="17">
        <v>0</v>
      </c>
      <c r="Q298" s="17">
        <f>Tabella1[[#This Row],[COFIN. RIS. PROP.
PSRv3]]-Tabella1[[#This Row],[COFIN. RIS. PROP.
PSRv2]]</f>
        <v>0</v>
      </c>
      <c r="R298" s="17">
        <v>0</v>
      </c>
      <c r="S298" s="17">
        <v>0</v>
      </c>
      <c r="T298" s="17">
        <f>Tabella1[[#This Row],[INDENNIZZO ASS
PSR v3]]-Tabella1[[#This Row],[INDENNIZZO ASS
PSR v2]]</f>
        <v>0</v>
      </c>
      <c r="U298" s="18" t="s">
        <v>26</v>
      </c>
    </row>
    <row r="299" spans="1:21" s="2" customFormat="1" ht="80" x14ac:dyDescent="0.2">
      <c r="A299" s="13" t="s">
        <v>371</v>
      </c>
      <c r="B299" s="14" t="s">
        <v>16</v>
      </c>
      <c r="C299" s="14" t="s">
        <v>8</v>
      </c>
      <c r="D299" s="14" t="s">
        <v>372</v>
      </c>
      <c r="E299" s="15" t="s">
        <v>373</v>
      </c>
      <c r="F299" s="16">
        <v>400000</v>
      </c>
      <c r="G299" s="16">
        <v>700000</v>
      </c>
      <c r="H299" s="17">
        <f>Tabella1[[#This Row],[CONTRIBUTO CS
PSR v3]]-Tabella1[[#This Row],[CONTRIBUTO CS
PSR v2]]</f>
        <v>300000</v>
      </c>
      <c r="I299" s="17">
        <v>0</v>
      </c>
      <c r="J299" s="17">
        <v>0</v>
      </c>
      <c r="K299" s="17">
        <f>Tabella1[[#This Row],[DONAZIONE CS
PSR v3]]-Tabella1[[#This Row],[DONAZIONE CS
PSR v2]]</f>
        <v>0</v>
      </c>
      <c r="L299" s="17">
        <v>0</v>
      </c>
      <c r="M299" s="17">
        <v>0</v>
      </c>
      <c r="N299" s="17">
        <f>Tabella1[[#This Row],[ALTRI FIN.
PSR v3]]-Tabella1[[#This Row],[ALTRI FIN.
PSR v2]]</f>
        <v>0</v>
      </c>
      <c r="O299" s="17">
        <v>0</v>
      </c>
      <c r="P299" s="17">
        <v>0</v>
      </c>
      <c r="Q299" s="17">
        <f>Tabella1[[#This Row],[COFIN. RIS. PROP.
PSRv3]]-Tabella1[[#This Row],[COFIN. RIS. PROP.
PSRv2]]</f>
        <v>0</v>
      </c>
      <c r="R299" s="17">
        <v>0</v>
      </c>
      <c r="S299" s="17">
        <v>0</v>
      </c>
      <c r="T299" s="17">
        <f>Tabella1[[#This Row],[INDENNIZZO ASS
PSR v3]]-Tabella1[[#This Row],[INDENNIZZO ASS
PSR v2]]</f>
        <v>0</v>
      </c>
      <c r="U299" s="18" t="s">
        <v>26</v>
      </c>
    </row>
    <row r="300" spans="1:21" s="2" customFormat="1" ht="64" x14ac:dyDescent="0.2">
      <c r="A300" s="13" t="s">
        <v>653</v>
      </c>
      <c r="B300" s="14" t="s">
        <v>16</v>
      </c>
      <c r="C300" s="14" t="s">
        <v>8</v>
      </c>
      <c r="D300" s="14" t="s">
        <v>350</v>
      </c>
      <c r="E300" s="15" t="s">
        <v>654</v>
      </c>
      <c r="F300" s="16">
        <v>300000</v>
      </c>
      <c r="G300" s="16">
        <v>550000</v>
      </c>
      <c r="H300" s="17">
        <f>Tabella1[[#This Row],[CONTRIBUTO CS
PSR v3]]-Tabella1[[#This Row],[CONTRIBUTO CS
PSR v2]]</f>
        <v>250000</v>
      </c>
      <c r="I300" s="17">
        <v>0</v>
      </c>
      <c r="J300" s="17">
        <v>0</v>
      </c>
      <c r="K300" s="17">
        <f>Tabella1[[#This Row],[DONAZIONE CS
PSR v3]]-Tabella1[[#This Row],[DONAZIONE CS
PSR v2]]</f>
        <v>0</v>
      </c>
      <c r="L300" s="17">
        <v>0</v>
      </c>
      <c r="M300" s="17">
        <v>0</v>
      </c>
      <c r="N300" s="17">
        <f>Tabella1[[#This Row],[ALTRI FIN.
PSR v3]]-Tabella1[[#This Row],[ALTRI FIN.
PSR v2]]</f>
        <v>0</v>
      </c>
      <c r="O300" s="17">
        <v>0</v>
      </c>
      <c r="P300" s="17">
        <v>0</v>
      </c>
      <c r="Q300" s="17">
        <f>Tabella1[[#This Row],[COFIN. RIS. PROP.
PSRv3]]-Tabella1[[#This Row],[COFIN. RIS. PROP.
PSRv2]]</f>
        <v>0</v>
      </c>
      <c r="R300" s="17">
        <v>0</v>
      </c>
      <c r="S300" s="17">
        <v>0</v>
      </c>
      <c r="T300" s="17">
        <f>Tabella1[[#This Row],[INDENNIZZO ASS
PSR v3]]-Tabella1[[#This Row],[INDENNIZZO ASS
PSR v2]]</f>
        <v>0</v>
      </c>
      <c r="U300" s="18" t="s">
        <v>26</v>
      </c>
    </row>
    <row r="301" spans="1:21" s="2" customFormat="1" ht="32" x14ac:dyDescent="0.2">
      <c r="A301" s="13" t="s">
        <v>655</v>
      </c>
      <c r="B301" s="14" t="s">
        <v>16</v>
      </c>
      <c r="C301" s="14" t="s">
        <v>8</v>
      </c>
      <c r="D301" s="14" t="s">
        <v>656</v>
      </c>
      <c r="E301" s="15" t="s">
        <v>657</v>
      </c>
      <c r="F301" s="16">
        <v>650000</v>
      </c>
      <c r="G301" s="16">
        <v>970000</v>
      </c>
      <c r="H301" s="17">
        <f>Tabella1[[#This Row],[CONTRIBUTO CS
PSR v3]]-Tabella1[[#This Row],[CONTRIBUTO CS
PSR v2]]</f>
        <v>320000</v>
      </c>
      <c r="I301" s="17">
        <v>0</v>
      </c>
      <c r="J301" s="17">
        <v>0</v>
      </c>
      <c r="K301" s="17">
        <f>Tabella1[[#This Row],[DONAZIONE CS
PSR v3]]-Tabella1[[#This Row],[DONAZIONE CS
PSR v2]]</f>
        <v>0</v>
      </c>
      <c r="L301" s="17">
        <v>0</v>
      </c>
      <c r="M301" s="17">
        <v>0</v>
      </c>
      <c r="N301" s="17">
        <f>Tabella1[[#This Row],[ALTRI FIN.
PSR v3]]-Tabella1[[#This Row],[ALTRI FIN.
PSR v2]]</f>
        <v>0</v>
      </c>
      <c r="O301" s="17">
        <v>0</v>
      </c>
      <c r="P301" s="17">
        <v>0</v>
      </c>
      <c r="Q301" s="17">
        <f>Tabella1[[#This Row],[COFIN. RIS. PROP.
PSRv3]]-Tabella1[[#This Row],[COFIN. RIS. PROP.
PSRv2]]</f>
        <v>0</v>
      </c>
      <c r="R301" s="17">
        <v>0</v>
      </c>
      <c r="S301" s="17">
        <v>0</v>
      </c>
      <c r="T301" s="17">
        <f>Tabella1[[#This Row],[INDENNIZZO ASS
PSR v3]]-Tabella1[[#This Row],[INDENNIZZO ASS
PSR v2]]</f>
        <v>0</v>
      </c>
      <c r="U301" s="18" t="s">
        <v>26</v>
      </c>
    </row>
    <row r="302" spans="1:21" s="2" customFormat="1" ht="32" x14ac:dyDescent="0.2">
      <c r="A302" s="13" t="s">
        <v>658</v>
      </c>
      <c r="B302" s="14" t="s">
        <v>16</v>
      </c>
      <c r="C302" s="14" t="s">
        <v>8</v>
      </c>
      <c r="D302" s="14" t="s">
        <v>656</v>
      </c>
      <c r="E302" s="15" t="s">
        <v>657</v>
      </c>
      <c r="F302" s="16">
        <v>640000</v>
      </c>
      <c r="G302" s="16">
        <v>1210000</v>
      </c>
      <c r="H302" s="17">
        <f>Tabella1[[#This Row],[CONTRIBUTO CS
PSR v3]]-Tabella1[[#This Row],[CONTRIBUTO CS
PSR v2]]</f>
        <v>570000</v>
      </c>
      <c r="I302" s="17">
        <v>0</v>
      </c>
      <c r="J302" s="17">
        <v>0</v>
      </c>
      <c r="K302" s="17">
        <f>Tabella1[[#This Row],[DONAZIONE CS
PSR v3]]-Tabella1[[#This Row],[DONAZIONE CS
PSR v2]]</f>
        <v>0</v>
      </c>
      <c r="L302" s="17">
        <v>0</v>
      </c>
      <c r="M302" s="17">
        <v>0</v>
      </c>
      <c r="N302" s="17">
        <f>Tabella1[[#This Row],[ALTRI FIN.
PSR v3]]-Tabella1[[#This Row],[ALTRI FIN.
PSR v2]]</f>
        <v>0</v>
      </c>
      <c r="O302" s="17">
        <v>0</v>
      </c>
      <c r="P302" s="17">
        <v>0</v>
      </c>
      <c r="Q302" s="17">
        <f>Tabella1[[#This Row],[COFIN. RIS. PROP.
PSRv3]]-Tabella1[[#This Row],[COFIN. RIS. PROP.
PSRv2]]</f>
        <v>0</v>
      </c>
      <c r="R302" s="17">
        <v>0</v>
      </c>
      <c r="S302" s="17">
        <v>0</v>
      </c>
      <c r="T302" s="17">
        <f>Tabella1[[#This Row],[INDENNIZZO ASS
PSR v3]]-Tabella1[[#This Row],[INDENNIZZO ASS
PSR v2]]</f>
        <v>0</v>
      </c>
      <c r="U302" s="18" t="s">
        <v>26</v>
      </c>
    </row>
    <row r="303" spans="1:21" s="2" customFormat="1" ht="32" x14ac:dyDescent="0.2">
      <c r="A303" s="13" t="s">
        <v>659</v>
      </c>
      <c r="B303" s="14" t="s">
        <v>16</v>
      </c>
      <c r="C303" s="14" t="s">
        <v>8</v>
      </c>
      <c r="D303" s="14" t="s">
        <v>656</v>
      </c>
      <c r="E303" s="15" t="s">
        <v>657</v>
      </c>
      <c r="F303" s="16">
        <v>780000</v>
      </c>
      <c r="G303" s="16">
        <v>1000000</v>
      </c>
      <c r="H303" s="17">
        <f>Tabella1[[#This Row],[CONTRIBUTO CS
PSR v3]]-Tabella1[[#This Row],[CONTRIBUTO CS
PSR v2]]</f>
        <v>220000</v>
      </c>
      <c r="I303" s="17">
        <v>0</v>
      </c>
      <c r="J303" s="17">
        <v>0</v>
      </c>
      <c r="K303" s="17">
        <f>Tabella1[[#This Row],[DONAZIONE CS
PSR v3]]-Tabella1[[#This Row],[DONAZIONE CS
PSR v2]]</f>
        <v>0</v>
      </c>
      <c r="L303" s="17">
        <v>0</v>
      </c>
      <c r="M303" s="17">
        <v>0</v>
      </c>
      <c r="N303" s="17">
        <f>Tabella1[[#This Row],[ALTRI FIN.
PSR v3]]-Tabella1[[#This Row],[ALTRI FIN.
PSR v2]]</f>
        <v>0</v>
      </c>
      <c r="O303" s="17">
        <v>0</v>
      </c>
      <c r="P303" s="17">
        <v>0</v>
      </c>
      <c r="Q303" s="17">
        <f>Tabella1[[#This Row],[COFIN. RIS. PROP.
PSRv3]]-Tabella1[[#This Row],[COFIN. RIS. PROP.
PSRv2]]</f>
        <v>0</v>
      </c>
      <c r="R303" s="17">
        <v>0</v>
      </c>
      <c r="S303" s="17">
        <v>0</v>
      </c>
      <c r="T303" s="17">
        <f>Tabella1[[#This Row],[INDENNIZZO ASS
PSR v3]]-Tabella1[[#This Row],[INDENNIZZO ASS
PSR v2]]</f>
        <v>0</v>
      </c>
      <c r="U303" s="18" t="s">
        <v>26</v>
      </c>
    </row>
    <row r="304" spans="1:21" s="2" customFormat="1" ht="32" x14ac:dyDescent="0.2">
      <c r="A304" s="13" t="s">
        <v>660</v>
      </c>
      <c r="B304" s="14" t="s">
        <v>16</v>
      </c>
      <c r="C304" s="14" t="s">
        <v>8</v>
      </c>
      <c r="D304" s="14" t="s">
        <v>656</v>
      </c>
      <c r="E304" s="15" t="s">
        <v>657</v>
      </c>
      <c r="F304" s="16">
        <v>1580000</v>
      </c>
      <c r="G304" s="16">
        <v>3450000</v>
      </c>
      <c r="H304" s="17">
        <f>Tabella1[[#This Row],[CONTRIBUTO CS
PSR v3]]-Tabella1[[#This Row],[CONTRIBUTO CS
PSR v2]]</f>
        <v>1870000</v>
      </c>
      <c r="I304" s="17">
        <v>0</v>
      </c>
      <c r="J304" s="17">
        <v>0</v>
      </c>
      <c r="K304" s="17">
        <f>Tabella1[[#This Row],[DONAZIONE CS
PSR v3]]-Tabella1[[#This Row],[DONAZIONE CS
PSR v2]]</f>
        <v>0</v>
      </c>
      <c r="L304" s="17">
        <v>0</v>
      </c>
      <c r="M304" s="17">
        <v>0</v>
      </c>
      <c r="N304" s="17">
        <f>Tabella1[[#This Row],[ALTRI FIN.
PSR v3]]-Tabella1[[#This Row],[ALTRI FIN.
PSR v2]]</f>
        <v>0</v>
      </c>
      <c r="O304" s="17">
        <v>0</v>
      </c>
      <c r="P304" s="17">
        <v>0</v>
      </c>
      <c r="Q304" s="17">
        <f>Tabella1[[#This Row],[COFIN. RIS. PROP.
PSRv3]]-Tabella1[[#This Row],[COFIN. RIS. PROP.
PSRv2]]</f>
        <v>0</v>
      </c>
      <c r="R304" s="17">
        <v>0</v>
      </c>
      <c r="S304" s="17">
        <v>0</v>
      </c>
      <c r="T304" s="17">
        <f>Tabella1[[#This Row],[INDENNIZZO ASS
PSR v3]]-Tabella1[[#This Row],[INDENNIZZO ASS
PSR v2]]</f>
        <v>0</v>
      </c>
      <c r="U304" s="18" t="s">
        <v>26</v>
      </c>
    </row>
    <row r="305" spans="1:25" ht="32" x14ac:dyDescent="0.2">
      <c r="A305" s="13" t="s">
        <v>661</v>
      </c>
      <c r="B305" s="14" t="s">
        <v>16</v>
      </c>
      <c r="C305" s="14" t="s">
        <v>8</v>
      </c>
      <c r="D305" s="14" t="s">
        <v>656</v>
      </c>
      <c r="E305" s="15" t="s">
        <v>657</v>
      </c>
      <c r="F305" s="16">
        <v>1000000</v>
      </c>
      <c r="G305" s="16">
        <v>1840000</v>
      </c>
      <c r="H305" s="17">
        <f>Tabella1[[#This Row],[CONTRIBUTO CS
PSR v3]]-Tabella1[[#This Row],[CONTRIBUTO CS
PSR v2]]</f>
        <v>840000</v>
      </c>
      <c r="I305" s="17">
        <v>0</v>
      </c>
      <c r="J305" s="17">
        <v>0</v>
      </c>
      <c r="K305" s="17">
        <f>Tabella1[[#This Row],[DONAZIONE CS
PSR v3]]-Tabella1[[#This Row],[DONAZIONE CS
PSR v2]]</f>
        <v>0</v>
      </c>
      <c r="L305" s="17">
        <v>0</v>
      </c>
      <c r="M305" s="17">
        <v>0</v>
      </c>
      <c r="N305" s="17">
        <f>Tabella1[[#This Row],[ALTRI FIN.
PSR v3]]-Tabella1[[#This Row],[ALTRI FIN.
PSR v2]]</f>
        <v>0</v>
      </c>
      <c r="O305" s="17">
        <v>0</v>
      </c>
      <c r="P305" s="17">
        <v>0</v>
      </c>
      <c r="Q305" s="17">
        <f>Tabella1[[#This Row],[COFIN. RIS. PROP.
PSRv3]]-Tabella1[[#This Row],[COFIN. RIS. PROP.
PSRv2]]</f>
        <v>0</v>
      </c>
      <c r="R305" s="17">
        <v>0</v>
      </c>
      <c r="S305" s="17">
        <v>0</v>
      </c>
      <c r="T305" s="17">
        <f>Tabella1[[#This Row],[INDENNIZZO ASS
PSR v3]]-Tabella1[[#This Row],[INDENNIZZO ASS
PSR v2]]</f>
        <v>0</v>
      </c>
      <c r="U305" s="18" t="s">
        <v>26</v>
      </c>
      <c r="V305" s="2"/>
      <c r="W305" s="2"/>
      <c r="X305" s="2"/>
      <c r="Y305" s="2"/>
    </row>
    <row r="306" spans="1:25" ht="32" x14ac:dyDescent="0.2">
      <c r="A306" s="13" t="s">
        <v>662</v>
      </c>
      <c r="B306" s="14" t="s">
        <v>16</v>
      </c>
      <c r="C306" s="14" t="s">
        <v>8</v>
      </c>
      <c r="D306" s="14" t="s">
        <v>656</v>
      </c>
      <c r="E306" s="15" t="s">
        <v>657</v>
      </c>
      <c r="F306" s="16">
        <v>875000</v>
      </c>
      <c r="G306" s="16">
        <v>1360000</v>
      </c>
      <c r="H306" s="17">
        <f>Tabella1[[#This Row],[CONTRIBUTO CS
PSR v3]]-Tabella1[[#This Row],[CONTRIBUTO CS
PSR v2]]</f>
        <v>485000</v>
      </c>
      <c r="I306" s="17">
        <v>0</v>
      </c>
      <c r="J306" s="17">
        <v>0</v>
      </c>
      <c r="K306" s="17">
        <f>Tabella1[[#This Row],[DONAZIONE CS
PSR v3]]-Tabella1[[#This Row],[DONAZIONE CS
PSR v2]]</f>
        <v>0</v>
      </c>
      <c r="L306" s="17">
        <v>0</v>
      </c>
      <c r="M306" s="17">
        <v>0</v>
      </c>
      <c r="N306" s="17">
        <f>Tabella1[[#This Row],[ALTRI FIN.
PSR v3]]-Tabella1[[#This Row],[ALTRI FIN.
PSR v2]]</f>
        <v>0</v>
      </c>
      <c r="O306" s="17">
        <v>0</v>
      </c>
      <c r="P306" s="17">
        <v>0</v>
      </c>
      <c r="Q306" s="17">
        <f>Tabella1[[#This Row],[COFIN. RIS. PROP.
PSRv3]]-Tabella1[[#This Row],[COFIN. RIS. PROP.
PSRv2]]</f>
        <v>0</v>
      </c>
      <c r="R306" s="17">
        <v>0</v>
      </c>
      <c r="S306" s="17">
        <v>0</v>
      </c>
      <c r="T306" s="17">
        <f>Tabella1[[#This Row],[INDENNIZZO ASS
PSR v3]]-Tabella1[[#This Row],[INDENNIZZO ASS
PSR v2]]</f>
        <v>0</v>
      </c>
      <c r="U306" s="18" t="s">
        <v>26</v>
      </c>
      <c r="V306" s="2"/>
      <c r="W306" s="2"/>
      <c r="X306" s="2"/>
      <c r="Y306" s="2"/>
    </row>
    <row r="307" spans="1:25" ht="32" x14ac:dyDescent="0.2">
      <c r="A307" s="13" t="s">
        <v>663</v>
      </c>
      <c r="B307" s="14" t="s">
        <v>16</v>
      </c>
      <c r="C307" s="14" t="s">
        <v>8</v>
      </c>
      <c r="D307" s="14" t="s">
        <v>656</v>
      </c>
      <c r="E307" s="15" t="s">
        <v>657</v>
      </c>
      <c r="F307" s="16">
        <v>589000</v>
      </c>
      <c r="G307" s="16">
        <v>980000</v>
      </c>
      <c r="H307" s="17">
        <f>Tabella1[[#This Row],[CONTRIBUTO CS
PSR v3]]-Tabella1[[#This Row],[CONTRIBUTO CS
PSR v2]]</f>
        <v>391000</v>
      </c>
      <c r="I307" s="17">
        <v>0</v>
      </c>
      <c r="J307" s="17">
        <v>0</v>
      </c>
      <c r="K307" s="17">
        <f>Tabella1[[#This Row],[DONAZIONE CS
PSR v3]]-Tabella1[[#This Row],[DONAZIONE CS
PSR v2]]</f>
        <v>0</v>
      </c>
      <c r="L307" s="17">
        <v>0</v>
      </c>
      <c r="M307" s="17">
        <v>0</v>
      </c>
      <c r="N307" s="17">
        <f>Tabella1[[#This Row],[ALTRI FIN.
PSR v3]]-Tabella1[[#This Row],[ALTRI FIN.
PSR v2]]</f>
        <v>0</v>
      </c>
      <c r="O307" s="17">
        <v>0</v>
      </c>
      <c r="P307" s="17">
        <v>0</v>
      </c>
      <c r="Q307" s="17">
        <f>Tabella1[[#This Row],[COFIN. RIS. PROP.
PSRv3]]-Tabella1[[#This Row],[COFIN. RIS. PROP.
PSRv2]]</f>
        <v>0</v>
      </c>
      <c r="R307" s="17">
        <v>0</v>
      </c>
      <c r="S307" s="17">
        <v>0</v>
      </c>
      <c r="T307" s="17">
        <f>Tabella1[[#This Row],[INDENNIZZO ASS
PSR v3]]-Tabella1[[#This Row],[INDENNIZZO ASS
PSR v2]]</f>
        <v>0</v>
      </c>
      <c r="U307" s="18" t="s">
        <v>26</v>
      </c>
      <c r="V307" s="2"/>
      <c r="W307" s="2"/>
      <c r="X307" s="2"/>
      <c r="Y307" s="2"/>
    </row>
    <row r="308" spans="1:25" ht="32" x14ac:dyDescent="0.2">
      <c r="A308" s="13" t="s">
        <v>664</v>
      </c>
      <c r="B308" s="14" t="s">
        <v>16</v>
      </c>
      <c r="C308" s="14" t="s">
        <v>8</v>
      </c>
      <c r="D308" s="14" t="s">
        <v>656</v>
      </c>
      <c r="E308" s="15" t="s">
        <v>657</v>
      </c>
      <c r="F308" s="16">
        <v>842000</v>
      </c>
      <c r="G308" s="16">
        <v>1550000</v>
      </c>
      <c r="H308" s="17">
        <f>Tabella1[[#This Row],[CONTRIBUTO CS
PSR v3]]-Tabella1[[#This Row],[CONTRIBUTO CS
PSR v2]]</f>
        <v>708000</v>
      </c>
      <c r="I308" s="17">
        <v>0</v>
      </c>
      <c r="J308" s="17">
        <v>0</v>
      </c>
      <c r="K308" s="17">
        <f>Tabella1[[#This Row],[DONAZIONE CS
PSR v3]]-Tabella1[[#This Row],[DONAZIONE CS
PSR v2]]</f>
        <v>0</v>
      </c>
      <c r="L308" s="17">
        <v>0</v>
      </c>
      <c r="M308" s="17">
        <v>0</v>
      </c>
      <c r="N308" s="17">
        <f>Tabella1[[#This Row],[ALTRI FIN.
PSR v3]]-Tabella1[[#This Row],[ALTRI FIN.
PSR v2]]</f>
        <v>0</v>
      </c>
      <c r="O308" s="17">
        <v>0</v>
      </c>
      <c r="P308" s="17">
        <v>0</v>
      </c>
      <c r="Q308" s="17">
        <f>Tabella1[[#This Row],[COFIN. RIS. PROP.
PSRv3]]-Tabella1[[#This Row],[COFIN. RIS. PROP.
PSRv2]]</f>
        <v>0</v>
      </c>
      <c r="R308" s="17">
        <v>0</v>
      </c>
      <c r="S308" s="17">
        <v>0</v>
      </c>
      <c r="T308" s="17">
        <f>Tabella1[[#This Row],[INDENNIZZO ASS
PSR v3]]-Tabella1[[#This Row],[INDENNIZZO ASS
PSR v2]]</f>
        <v>0</v>
      </c>
      <c r="U308" s="18" t="s">
        <v>26</v>
      </c>
      <c r="V308" s="2"/>
      <c r="W308" s="2"/>
      <c r="X308" s="2"/>
      <c r="Y308" s="2"/>
    </row>
    <row r="309" spans="1:25" ht="144" x14ac:dyDescent="0.2">
      <c r="A309" s="13" t="s">
        <v>667</v>
      </c>
      <c r="B309" s="14" t="s">
        <v>16</v>
      </c>
      <c r="C309" s="14" t="s">
        <v>8</v>
      </c>
      <c r="D309" s="14" t="s">
        <v>196</v>
      </c>
      <c r="E309" s="15" t="s">
        <v>668</v>
      </c>
      <c r="F309" s="16">
        <v>415861.15</v>
      </c>
      <c r="G309" s="16">
        <v>600000</v>
      </c>
      <c r="H309" s="17">
        <f>Tabella1[[#This Row],[CONTRIBUTO CS
PSR v3]]-Tabella1[[#This Row],[CONTRIBUTO CS
PSR v2]]</f>
        <v>184138.84999999998</v>
      </c>
      <c r="I309" s="17">
        <v>0</v>
      </c>
      <c r="J309" s="17">
        <v>0</v>
      </c>
      <c r="K309" s="17">
        <f>Tabella1[[#This Row],[DONAZIONE CS
PSR v3]]-Tabella1[[#This Row],[DONAZIONE CS
PSR v2]]</f>
        <v>0</v>
      </c>
      <c r="L309" s="17">
        <v>0</v>
      </c>
      <c r="M309" s="17">
        <v>0</v>
      </c>
      <c r="N309" s="17">
        <f>Tabella1[[#This Row],[ALTRI FIN.
PSR v3]]-Tabella1[[#This Row],[ALTRI FIN.
PSR v2]]</f>
        <v>0</v>
      </c>
      <c r="O309" s="17">
        <v>0</v>
      </c>
      <c r="P309" s="17">
        <v>0</v>
      </c>
      <c r="Q309" s="17">
        <f>Tabella1[[#This Row],[COFIN. RIS. PROP.
PSRv3]]-Tabella1[[#This Row],[COFIN. RIS. PROP.
PSRv2]]</f>
        <v>0</v>
      </c>
      <c r="R309" s="17">
        <v>0</v>
      </c>
      <c r="S309" s="17">
        <v>0</v>
      </c>
      <c r="T309" s="17">
        <f>Tabella1[[#This Row],[INDENNIZZO ASS
PSR v3]]-Tabella1[[#This Row],[INDENNIZZO ASS
PSR v2]]</f>
        <v>0</v>
      </c>
      <c r="U309" s="18" t="s">
        <v>26</v>
      </c>
      <c r="V309" s="2"/>
      <c r="W309" s="2"/>
      <c r="X309" s="2"/>
      <c r="Y309" s="2"/>
    </row>
    <row r="310" spans="1:25" ht="48" x14ac:dyDescent="0.2">
      <c r="A310" s="13" t="s">
        <v>669</v>
      </c>
      <c r="B310" s="14" t="s">
        <v>16</v>
      </c>
      <c r="C310" s="14" t="s">
        <v>8</v>
      </c>
      <c r="D310" s="14" t="s">
        <v>627</v>
      </c>
      <c r="E310" s="15" t="s">
        <v>670</v>
      </c>
      <c r="F310" s="16">
        <v>404000</v>
      </c>
      <c r="G310" s="16">
        <v>545775</v>
      </c>
      <c r="H310" s="17">
        <f>Tabella1[[#This Row],[CONTRIBUTO CS
PSR v3]]-Tabella1[[#This Row],[CONTRIBUTO CS
PSR v2]]</f>
        <v>141775</v>
      </c>
      <c r="I310" s="17">
        <v>0</v>
      </c>
      <c r="J310" s="17">
        <v>0</v>
      </c>
      <c r="K310" s="17">
        <f>Tabella1[[#This Row],[DONAZIONE CS
PSR v3]]-Tabella1[[#This Row],[DONAZIONE CS
PSR v2]]</f>
        <v>0</v>
      </c>
      <c r="L310" s="17">
        <v>0</v>
      </c>
      <c r="M310" s="17">
        <v>0</v>
      </c>
      <c r="N310" s="17">
        <f>Tabella1[[#This Row],[ALTRI FIN.
PSR v3]]-Tabella1[[#This Row],[ALTRI FIN.
PSR v2]]</f>
        <v>0</v>
      </c>
      <c r="O310" s="17">
        <v>0</v>
      </c>
      <c r="P310" s="17">
        <v>0</v>
      </c>
      <c r="Q310" s="17">
        <f>Tabella1[[#This Row],[COFIN. RIS. PROP.
PSRv3]]-Tabella1[[#This Row],[COFIN. RIS. PROP.
PSRv2]]</f>
        <v>0</v>
      </c>
      <c r="R310" s="17">
        <v>0</v>
      </c>
      <c r="S310" s="17">
        <v>0</v>
      </c>
      <c r="T310" s="17">
        <f>Tabella1[[#This Row],[INDENNIZZO ASS
PSR v3]]-Tabella1[[#This Row],[INDENNIZZO ASS
PSR v2]]</f>
        <v>0</v>
      </c>
      <c r="U310" s="18" t="s">
        <v>26</v>
      </c>
      <c r="V310" s="2"/>
      <c r="W310" s="2"/>
      <c r="X310" s="2"/>
      <c r="Y310" s="2"/>
    </row>
    <row r="311" spans="1:25" ht="32" x14ac:dyDescent="0.2">
      <c r="A311" s="13" t="s">
        <v>682</v>
      </c>
      <c r="B311" s="14" t="s">
        <v>16</v>
      </c>
      <c r="C311" s="14" t="s">
        <v>8</v>
      </c>
      <c r="D311" s="14" t="s">
        <v>556</v>
      </c>
      <c r="E311" s="15" t="s">
        <v>683</v>
      </c>
      <c r="F311" s="16">
        <v>300000</v>
      </c>
      <c r="G311" s="16">
        <v>700000</v>
      </c>
      <c r="H311" s="17">
        <f>Tabella1[[#This Row],[CONTRIBUTO CS
PSR v3]]-Tabella1[[#This Row],[CONTRIBUTO CS
PSR v2]]</f>
        <v>400000</v>
      </c>
      <c r="I311" s="17">
        <v>0</v>
      </c>
      <c r="J311" s="17">
        <v>0</v>
      </c>
      <c r="K311" s="17">
        <f>Tabella1[[#This Row],[DONAZIONE CS
PSR v3]]-Tabella1[[#This Row],[DONAZIONE CS
PSR v2]]</f>
        <v>0</v>
      </c>
      <c r="L311" s="17">
        <v>0</v>
      </c>
      <c r="M311" s="17">
        <v>0</v>
      </c>
      <c r="N311" s="17">
        <f>Tabella1[[#This Row],[ALTRI FIN.
PSR v3]]-Tabella1[[#This Row],[ALTRI FIN.
PSR v2]]</f>
        <v>0</v>
      </c>
      <c r="O311" s="17">
        <v>0</v>
      </c>
      <c r="P311" s="17">
        <v>0</v>
      </c>
      <c r="Q311" s="17">
        <f>Tabella1[[#This Row],[COFIN. RIS. PROP.
PSRv3]]-Tabella1[[#This Row],[COFIN. RIS. PROP.
PSRv2]]</f>
        <v>0</v>
      </c>
      <c r="R311" s="17">
        <v>0</v>
      </c>
      <c r="S311" s="17">
        <v>0</v>
      </c>
      <c r="T311" s="17">
        <f>Tabella1[[#This Row],[INDENNIZZO ASS
PSR v3]]-Tabella1[[#This Row],[INDENNIZZO ASS
PSR v2]]</f>
        <v>0</v>
      </c>
      <c r="U311" s="18" t="s">
        <v>26</v>
      </c>
      <c r="V311" s="2"/>
      <c r="W311" s="2"/>
      <c r="X311" s="2"/>
      <c r="Y311" s="2"/>
    </row>
    <row r="312" spans="1:25" ht="32" x14ac:dyDescent="0.2">
      <c r="A312" s="13" t="s">
        <v>684</v>
      </c>
      <c r="B312" s="14" t="s">
        <v>16</v>
      </c>
      <c r="C312" s="14" t="s">
        <v>8</v>
      </c>
      <c r="D312" s="14" t="s">
        <v>556</v>
      </c>
      <c r="E312" s="15" t="s">
        <v>685</v>
      </c>
      <c r="F312" s="16">
        <v>120000</v>
      </c>
      <c r="G312" s="16">
        <v>250000</v>
      </c>
      <c r="H312" s="17">
        <f>Tabella1[[#This Row],[CONTRIBUTO CS
PSR v3]]-Tabella1[[#This Row],[CONTRIBUTO CS
PSR v2]]</f>
        <v>130000</v>
      </c>
      <c r="I312" s="17">
        <v>0</v>
      </c>
      <c r="J312" s="17">
        <v>0</v>
      </c>
      <c r="K312" s="17">
        <f>Tabella1[[#This Row],[DONAZIONE CS
PSR v3]]-Tabella1[[#This Row],[DONAZIONE CS
PSR v2]]</f>
        <v>0</v>
      </c>
      <c r="L312" s="17">
        <v>0</v>
      </c>
      <c r="M312" s="17">
        <v>0</v>
      </c>
      <c r="N312" s="17">
        <f>Tabella1[[#This Row],[ALTRI FIN.
PSR v3]]-Tabella1[[#This Row],[ALTRI FIN.
PSR v2]]</f>
        <v>0</v>
      </c>
      <c r="O312" s="17">
        <v>0</v>
      </c>
      <c r="P312" s="17">
        <v>0</v>
      </c>
      <c r="Q312" s="17">
        <f>Tabella1[[#This Row],[COFIN. RIS. PROP.
PSRv3]]-Tabella1[[#This Row],[COFIN. RIS. PROP.
PSRv2]]</f>
        <v>0</v>
      </c>
      <c r="R312" s="17">
        <v>0</v>
      </c>
      <c r="S312" s="17">
        <v>0</v>
      </c>
      <c r="T312" s="17">
        <f>Tabella1[[#This Row],[INDENNIZZO ASS
PSR v3]]-Tabella1[[#This Row],[INDENNIZZO ASS
PSR v2]]</f>
        <v>0</v>
      </c>
      <c r="U312" s="18" t="s">
        <v>26</v>
      </c>
      <c r="V312" s="2"/>
      <c r="W312" s="2"/>
      <c r="X312" s="2"/>
      <c r="Y312" s="2"/>
    </row>
    <row r="313" spans="1:25" ht="32" x14ac:dyDescent="0.2">
      <c r="A313" s="13" t="s">
        <v>688</v>
      </c>
      <c r="B313" s="14" t="s">
        <v>16</v>
      </c>
      <c r="C313" s="14" t="s">
        <v>8</v>
      </c>
      <c r="D313" s="14" t="s">
        <v>59</v>
      </c>
      <c r="E313" s="15" t="s">
        <v>689</v>
      </c>
      <c r="F313" s="16">
        <v>1450000</v>
      </c>
      <c r="G313" s="16">
        <v>2357000</v>
      </c>
      <c r="H313" s="17">
        <f>Tabella1[[#This Row],[CONTRIBUTO CS
PSR v3]]-Tabella1[[#This Row],[CONTRIBUTO CS
PSR v2]]</f>
        <v>907000</v>
      </c>
      <c r="I313" s="17">
        <v>0</v>
      </c>
      <c r="J313" s="17">
        <v>0</v>
      </c>
      <c r="K313" s="17">
        <f>Tabella1[[#This Row],[DONAZIONE CS
PSR v3]]-Tabella1[[#This Row],[DONAZIONE CS
PSR v2]]</f>
        <v>0</v>
      </c>
      <c r="L313" s="17">
        <v>0</v>
      </c>
      <c r="M313" s="17">
        <v>0</v>
      </c>
      <c r="N313" s="17">
        <f>Tabella1[[#This Row],[ALTRI FIN.
PSR v3]]-Tabella1[[#This Row],[ALTRI FIN.
PSR v2]]</f>
        <v>0</v>
      </c>
      <c r="O313" s="17">
        <v>0</v>
      </c>
      <c r="P313" s="17">
        <v>0</v>
      </c>
      <c r="Q313" s="17">
        <f>Tabella1[[#This Row],[COFIN. RIS. PROP.
PSRv3]]-Tabella1[[#This Row],[COFIN. RIS. PROP.
PSRv2]]</f>
        <v>0</v>
      </c>
      <c r="R313" s="17">
        <v>0</v>
      </c>
      <c r="S313" s="17">
        <v>0</v>
      </c>
      <c r="T313" s="17">
        <f>Tabella1[[#This Row],[INDENNIZZO ASS
PSR v3]]-Tabella1[[#This Row],[INDENNIZZO ASS
PSR v2]]</f>
        <v>0</v>
      </c>
      <c r="U313" s="18" t="s">
        <v>26</v>
      </c>
      <c r="V313" s="2"/>
      <c r="W313" s="2"/>
      <c r="X313" s="2"/>
      <c r="Y313" s="2"/>
    </row>
    <row r="314" spans="1:25" ht="80" x14ac:dyDescent="0.2">
      <c r="A314" s="22" t="s">
        <v>697</v>
      </c>
      <c r="B314" s="14" t="s">
        <v>16</v>
      </c>
      <c r="C314" s="14" t="s">
        <v>8</v>
      </c>
      <c r="D314" s="14" t="s">
        <v>350</v>
      </c>
      <c r="E314" s="15" t="s">
        <v>351</v>
      </c>
      <c r="F314" s="16">
        <v>0</v>
      </c>
      <c r="G314" s="16">
        <f>546327.8+500000</f>
        <v>1046327.8</v>
      </c>
      <c r="H314" s="27">
        <f>Tabella1[[#This Row],[CONTRIBUTO CS
PSR v3]]-Tabella1[[#This Row],[CONTRIBUTO CS
PSR v2]]</f>
        <v>1046327.8</v>
      </c>
      <c r="I314" s="17"/>
      <c r="J314" s="17"/>
      <c r="K314" s="27">
        <f>Tabella1[[#This Row],[DONAZIONE CS
PSR v3]]-Tabella1[[#This Row],[DONAZIONE CS
PSR v2]]</f>
        <v>0</v>
      </c>
      <c r="L314" s="17"/>
      <c r="M314" s="17"/>
      <c r="N314" s="17">
        <f>Tabella1[[#This Row],[ALTRI FIN.
PSR v3]]-Tabella1[[#This Row],[ALTRI FIN.
PSR v2]]</f>
        <v>0</v>
      </c>
      <c r="O314" s="17"/>
      <c r="P314" s="17"/>
      <c r="Q314" s="27">
        <f>Tabella1[[#This Row],[COFIN. RIS. PROP.
PSRv3]]-Tabella1[[#This Row],[COFIN. RIS. PROP.
PSRv2]]</f>
        <v>0</v>
      </c>
      <c r="R314" s="17"/>
      <c r="S314" s="17"/>
      <c r="T314" s="27">
        <f>Tabella1[[#This Row],[INDENNIZZO ASS
PSR v3]]-Tabella1[[#This Row],[INDENNIZZO ASS
PSR v2]]</f>
        <v>0</v>
      </c>
      <c r="U314" s="28" t="s">
        <v>700</v>
      </c>
      <c r="V314" s="2"/>
      <c r="W314" s="2"/>
      <c r="X314" s="2"/>
      <c r="Y314" s="2"/>
    </row>
    <row r="315" spans="1:25" ht="80" x14ac:dyDescent="0.2">
      <c r="A315" s="22" t="s">
        <v>698</v>
      </c>
      <c r="B315" s="14" t="s">
        <v>16</v>
      </c>
      <c r="C315" s="14" t="s">
        <v>8</v>
      </c>
      <c r="D315" s="14" t="s">
        <v>350</v>
      </c>
      <c r="E315" s="15" t="s">
        <v>351</v>
      </c>
      <c r="F315" s="16">
        <v>0</v>
      </c>
      <c r="G315" s="16">
        <v>13672.2</v>
      </c>
      <c r="H315" s="27">
        <f>Tabella1[[#This Row],[CONTRIBUTO CS
PSR v3]]-Tabella1[[#This Row],[CONTRIBUTO CS
PSR v2]]</f>
        <v>13672.2</v>
      </c>
      <c r="I315" s="17"/>
      <c r="J315" s="17"/>
      <c r="K315" s="27">
        <f>Tabella1[[#This Row],[DONAZIONE CS
PSR v3]]-Tabella1[[#This Row],[DONAZIONE CS
PSR v2]]</f>
        <v>0</v>
      </c>
      <c r="L315" s="17"/>
      <c r="M315" s="17"/>
      <c r="N315" s="17">
        <f>Tabella1[[#This Row],[ALTRI FIN.
PSR v3]]-Tabella1[[#This Row],[ALTRI FIN.
PSR v2]]</f>
        <v>0</v>
      </c>
      <c r="O315" s="17"/>
      <c r="P315" s="17"/>
      <c r="Q315" s="27">
        <f>Tabella1[[#This Row],[COFIN. RIS. PROP.
PSRv3]]-Tabella1[[#This Row],[COFIN. RIS. PROP.
PSRv2]]</f>
        <v>0</v>
      </c>
      <c r="R315" s="17"/>
      <c r="S315" s="17"/>
      <c r="T315" s="27">
        <f>Tabella1[[#This Row],[INDENNIZZO ASS
PSR v3]]-Tabella1[[#This Row],[INDENNIZZO ASS
PSR v2]]</f>
        <v>0</v>
      </c>
      <c r="U315" s="18" t="s">
        <v>699</v>
      </c>
      <c r="V315" s="2"/>
      <c r="W315" s="2"/>
      <c r="X315" s="2"/>
      <c r="Y315" s="2"/>
    </row>
    <row r="316" spans="1:25" x14ac:dyDescent="0.2">
      <c r="A316" s="1">
        <f>SUBTOTAL(103,Tabella1[ID INTERVENTO])</f>
        <v>314</v>
      </c>
      <c r="B316" s="1"/>
      <c r="C316" s="1"/>
      <c r="D316" s="1"/>
      <c r="E316" s="9"/>
      <c r="F316" s="12">
        <f>SUBTOTAL(109,Tabella1[CONTRIBUTO CS
PSR v2])</f>
        <v>312197549.32999998</v>
      </c>
      <c r="G316" s="12">
        <f>SUBTOTAL(109,Tabella1[CONTRIBUTO CS
PSR v3])</f>
        <v>411991831.20000005</v>
      </c>
      <c r="H316" s="7">
        <f>SUBTOTAL(109,Tabella1[VARIAZIONE
CONTRIBUTO CS])</f>
        <v>99794281.870000005</v>
      </c>
      <c r="I316" s="7">
        <f>SUBTOTAL(109,Tabella1[DONAZIONE CS
PSR v2])</f>
        <v>1093896.74</v>
      </c>
      <c r="J316" s="7">
        <f>SUBTOTAL(109,Tabella1[DONAZIONE CS
PSR v3])</f>
        <v>1093896.74</v>
      </c>
      <c r="K316" s="7">
        <f>SUBTOTAL(109,Tabella1[VARIAZIONE
DONAZIONE CS])</f>
        <v>0</v>
      </c>
      <c r="L316" s="7">
        <f>SUBTOTAL(109,Tabella1[ALTRI FIN.
PSR v2])</f>
        <v>674658.26</v>
      </c>
      <c r="M316" s="7">
        <f>SUBTOTAL(109,Tabella1[ALTRI FIN.
PSR v3])</f>
        <v>374658.26</v>
      </c>
      <c r="N316" s="7">
        <f>SUBTOTAL(109,Tabella1[VAR. 
ALTRI FIN.])</f>
        <v>-300000</v>
      </c>
      <c r="O316" s="7">
        <f>SUBTOTAL(109,Tabella1[COFIN. RIS. PROP.
PSRv2])</f>
        <v>32000</v>
      </c>
      <c r="P316" s="7">
        <f>SUBTOTAL(109,Tabella1[COFIN. RIS. PROP.
PSRv3])</f>
        <v>19000</v>
      </c>
      <c r="Q316" s="7">
        <f>SUBTOTAL(109,Tabella1[VAR.
COFIN. RIS. PROP.])</f>
        <v>-13000</v>
      </c>
      <c r="R316" s="7">
        <f>SUBTOTAL(109,Tabella1[INDENNIZZO ASS
PSR v2])</f>
        <v>144</v>
      </c>
      <c r="S316" s="7">
        <f>SUBTOTAL(109,Tabella1[INDENNIZZO ASS
PSR v3])</f>
        <v>144</v>
      </c>
      <c r="T316" s="7">
        <f>SUBTOTAL(109,Tabella1[VAR. IND. ASSICURATIVO])</f>
        <v>0</v>
      </c>
      <c r="U316" s="29"/>
      <c r="V316" s="2"/>
      <c r="W316" s="2"/>
      <c r="X316" s="2"/>
      <c r="Y316" s="2"/>
    </row>
    <row r="317" spans="1:25" x14ac:dyDescent="0.2">
      <c r="V317" s="2"/>
      <c r="W317" s="2"/>
      <c r="X317" s="2"/>
      <c r="Y317" s="2"/>
    </row>
    <row r="318" spans="1:25" x14ac:dyDescent="0.2">
      <c r="V318" s="2"/>
      <c r="W318" s="2"/>
      <c r="X318" s="2"/>
      <c r="Y318" s="2"/>
    </row>
    <row r="319" spans="1:25" x14ac:dyDescent="0.2">
      <c r="V319" s="2"/>
      <c r="W319" s="2"/>
      <c r="X319" s="2"/>
      <c r="Y319" s="2"/>
    </row>
    <row r="320" spans="1:25" x14ac:dyDescent="0.2">
      <c r="V320" s="2"/>
      <c r="W320" s="2"/>
      <c r="X320" s="2"/>
      <c r="Y320" s="2"/>
    </row>
    <row r="321" spans="22:25" x14ac:dyDescent="0.2">
      <c r="V321" s="2"/>
      <c r="W321" s="2"/>
      <c r="X321" s="2"/>
      <c r="Y321" s="2"/>
    </row>
    <row r="322" spans="22:25" x14ac:dyDescent="0.2">
      <c r="V322" s="2"/>
      <c r="W322" s="2"/>
      <c r="X322" s="2"/>
      <c r="Y322" s="2"/>
    </row>
    <row r="323" spans="22:25" x14ac:dyDescent="0.2">
      <c r="V323" s="2"/>
      <c r="W323" s="2"/>
      <c r="X323" s="2"/>
      <c r="Y323" s="2"/>
    </row>
    <row r="324" spans="22:25" x14ac:dyDescent="0.2">
      <c r="V324" s="2"/>
      <c r="W324" s="2"/>
      <c r="X324" s="2"/>
      <c r="Y324" s="2"/>
    </row>
    <row r="325" spans="22:25" x14ac:dyDescent="0.2">
      <c r="V325" s="2"/>
      <c r="W325" s="2"/>
      <c r="X325" s="2"/>
      <c r="Y325" s="2"/>
    </row>
    <row r="326" spans="22:25" x14ac:dyDescent="0.2">
      <c r="V326" s="2"/>
      <c r="W326" s="2"/>
      <c r="X326" s="2"/>
      <c r="Y326" s="2"/>
    </row>
    <row r="327" spans="22:25" x14ac:dyDescent="0.2">
      <c r="V327" s="2"/>
      <c r="W327" s="2"/>
      <c r="X327" s="2"/>
      <c r="Y327" s="2"/>
    </row>
    <row r="328" spans="22:25" x14ac:dyDescent="0.2">
      <c r="V328" s="2"/>
      <c r="W328" s="2"/>
      <c r="X328" s="2"/>
      <c r="Y328" s="2"/>
    </row>
    <row r="329" spans="22:25" x14ac:dyDescent="0.2">
      <c r="V329" s="2"/>
      <c r="W329" s="2"/>
      <c r="X329" s="2"/>
      <c r="Y329" s="2"/>
    </row>
    <row r="330" spans="22:25" x14ac:dyDescent="0.2">
      <c r="V330" s="2"/>
      <c r="W330" s="2"/>
      <c r="X330" s="2"/>
      <c r="Y330" s="2"/>
    </row>
    <row r="331" spans="22:25" x14ac:dyDescent="0.2">
      <c r="V331" s="2"/>
      <c r="W331" s="2"/>
      <c r="X331" s="2"/>
      <c r="Y331" s="2"/>
    </row>
    <row r="332" spans="22:25" x14ac:dyDescent="0.2">
      <c r="V332" s="2"/>
      <c r="W332" s="2"/>
      <c r="X332" s="2"/>
      <c r="Y332" s="2"/>
    </row>
    <row r="333" spans="22:25" x14ac:dyDescent="0.2">
      <c r="V333" s="2"/>
      <c r="W333" s="2"/>
      <c r="X333" s="2"/>
      <c r="Y333" s="2"/>
    </row>
    <row r="334" spans="22:25" x14ac:dyDescent="0.2">
      <c r="V334" s="2"/>
      <c r="W334" s="2"/>
      <c r="X334" s="2"/>
      <c r="Y334" s="2"/>
    </row>
    <row r="335" spans="22:25" x14ac:dyDescent="0.2">
      <c r="V335" s="2"/>
      <c r="W335" s="2"/>
      <c r="X335" s="2"/>
      <c r="Y335" s="2"/>
    </row>
    <row r="336" spans="22:25" x14ac:dyDescent="0.2">
      <c r="V336" s="2"/>
      <c r="W336" s="2"/>
      <c r="X336" s="2"/>
      <c r="Y336" s="2"/>
    </row>
    <row r="337" spans="22:25" x14ac:dyDescent="0.2">
      <c r="V337" s="2"/>
      <c r="W337" s="2"/>
      <c r="X337" s="2"/>
      <c r="Y337" s="2"/>
    </row>
    <row r="338" spans="22:25" x14ac:dyDescent="0.2">
      <c r="V338" s="2"/>
      <c r="W338" s="2"/>
      <c r="X338" s="2"/>
      <c r="Y338" s="2"/>
    </row>
    <row r="339" spans="22:25" x14ac:dyDescent="0.2">
      <c r="V339" s="2"/>
      <c r="W339" s="2"/>
      <c r="X339" s="2"/>
      <c r="Y339" s="2"/>
    </row>
    <row r="487" ht="40" customHeight="1" x14ac:dyDescent="0.2"/>
  </sheetData>
  <phoneticPr fontId="5" type="noConversion"/>
  <printOptions horizontalCentered="1"/>
  <pageMargins left="0.57925925925925925" right="0.35777777777777775" top="0.74803149606299213" bottom="0.74803149606299213" header="0.31496062992125984" footer="0.31496062992125984"/>
  <pageSetup paperSize="8" scale="46" fitToHeight="0" orientation="landscape" horizontalDpi="0" verticalDpi="0" r:id="rId1"/>
  <headerFooter>
    <oddHeader>&amp;L&amp;"Aptos Narrow,Grassetto"&amp;18&amp;K000000QUADRO DI RAFFRONTO DELLE RIMODULAZIONI DELL'IMPORTO DEL CONTRIBUTO ASSEGNATO - PSR v2 / PSR v3
&amp;R&amp;"Aptos Narrow (Corpo),Normale"&amp;18ALLEGATO "B2"</oddHeader>
    <oddFooter>&amp;R&amp;"Aptos Narrow,Normale"&amp;14&amp;K000000&amp;P / &amp;N</oddFooter>
    <firstHeader>&amp;L&amp;"Aptos Narrow (Corpo),Normale"&amp;28PIANO SPECIALE RICOSTRUZIONE
RICOGNIZIONE DEGLI INTERVENTI FINANZIATI DAL COMMISSARIO DI GOVERNO ALLA RICOSTRUZIONE NEI TERRITORI COLPITI DALL’ALLUVIONE VERIFICATASI IN EMILIA ROMAGNA, TOSCANA E MARCHE</first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nnotazioni xmlns="9f351cd4-8119-457f-a4e5-f8d811b53960" xsi:nil="true"/>
    <lcf76f155ced4ddcb4097134ff3c332f xmlns="9f351cd4-8119-457f-a4e5-f8d811b53960">
      <Terms xmlns="http://schemas.microsoft.com/office/infopath/2007/PartnerControls"/>
    </lcf76f155ced4ddcb4097134ff3c332f>
    <Contenuto xmlns="9f351cd4-8119-457f-a4e5-f8d811b53960" xsi:nil="true"/>
    <Stato xmlns="9f351cd4-8119-457f-a4e5-f8d811b53960" xsi:nil="true"/>
    <TaxCatchAll xmlns="15faec61-30a7-42e2-8eb3-7dceeac74717" xsi:nil="true"/>
    <Task xmlns="9f351cd4-8119-457f-a4e5-f8d811b5396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B0FE69832943A4294B614134E6375D6" ma:contentTypeVersion="18" ma:contentTypeDescription="Creare un nuovo documento." ma:contentTypeScope="" ma:versionID="6302720ac883edc3e3e8f7a251aff3ea">
  <xsd:schema xmlns:xsd="http://www.w3.org/2001/XMLSchema" xmlns:xs="http://www.w3.org/2001/XMLSchema" xmlns:p="http://schemas.microsoft.com/office/2006/metadata/properties" xmlns:ns2="9f351cd4-8119-457f-a4e5-f8d811b53960" xmlns:ns3="15faec61-30a7-42e2-8eb3-7dceeac74717" targetNamespace="http://schemas.microsoft.com/office/2006/metadata/properties" ma:root="true" ma:fieldsID="e094cd4b4315ca1c0a6d4083bd63c36b" ns2:_="" ns3:_="">
    <xsd:import namespace="9f351cd4-8119-457f-a4e5-f8d811b53960"/>
    <xsd:import namespace="15faec61-30a7-42e2-8eb3-7dceeac74717"/>
    <xsd:element name="properties">
      <xsd:complexType>
        <xsd:sequence>
          <xsd:element name="documentManagement">
            <xsd:complexType>
              <xsd:all>
                <xsd:element ref="ns2:Task" minOccurs="0"/>
                <xsd:element ref="ns2:Contenuto" minOccurs="0"/>
                <xsd:element ref="ns2:Stato" minOccurs="0"/>
                <xsd:element ref="ns2:Annotazioni"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351cd4-8119-457f-a4e5-f8d811b53960" elementFormDefault="qualified">
    <xsd:import namespace="http://schemas.microsoft.com/office/2006/documentManagement/types"/>
    <xsd:import namespace="http://schemas.microsoft.com/office/infopath/2007/PartnerControls"/>
    <xsd:element name="Task" ma:index="1" nillable="true" ma:displayName="Task" ma:description="Inserire il nome dell'attività" ma:format="Dropdown" ma:internalName="Task">
      <xsd:simpleType>
        <xsd:restriction base="dms:Choice">
          <xsd:enumeration value="Altro"/>
          <xsd:enumeration value="Deroghe"/>
          <xsd:enumeration value="Modalità di rendicontazione"/>
          <xsd:enumeration value="PNRR"/>
          <xsd:enumeration value="Consap"/>
          <xsd:enumeration value="Sogesid"/>
          <xsd:enumeration value="ANAS"/>
          <xsd:enumeration value="Convenzioni"/>
          <xsd:enumeration value="Organizzazione struttura"/>
          <xsd:enumeration value="Ordinanza"/>
          <xsd:enumeration value="Report per incontri"/>
        </xsd:restriction>
      </xsd:simpleType>
    </xsd:element>
    <xsd:element name="Contenuto" ma:index="2" nillable="true" ma:displayName="Contenuto" ma:format="Dropdown" ma:internalName="Contenuto">
      <xsd:simpleType>
        <xsd:restriction base="dms:Note">
          <xsd:maxLength value="255"/>
        </xsd:restriction>
      </xsd:simpleType>
    </xsd:element>
    <xsd:element name="Stato" ma:index="3" nillable="true" ma:displayName="Stato" ma:format="Dropdown" ma:internalName="Stato">
      <xsd:simpleType>
        <xsd:restriction base="dms:Choice">
          <xsd:enumeration value="In redazione"/>
          <xsd:enumeration value="In revisione"/>
          <xsd:enumeration value="In approvazione"/>
          <xsd:enumeration value="Materiale di riferimento"/>
          <xsd:enumeration value="Archiviato"/>
        </xsd:restriction>
      </xsd:simpleType>
    </xsd:element>
    <xsd:element name="Annotazioni" ma:index="4" nillable="true" ma:displayName="Annotazioni" ma:description="Inserire annotazioni sintetiche sulle attività da fare sul documento" ma:format="Dropdown" ma:internalName="Annotazioni" ma:readOnly="fals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13d97cc3-caf7-4781-96e5-429f72e8263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faec61-30a7-42e2-8eb3-7dceeac7471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271e2c9-bf65-4557-90ac-7c08bf3e59b6}" ma:internalName="TaxCatchAll" ma:showField="CatchAllData" ma:web="15faec61-30a7-42e2-8eb3-7dceeac747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i contenuto"/>
        <xsd:element ref="dc:title" minOccurs="0" maxOccurs="1"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4E22A1-4544-4890-BEF3-85FDAE4482E9}">
  <ds:schemaRefs>
    <ds:schemaRef ds:uri="http://schemas.microsoft.com/sharepoint/v3/contenttype/forms"/>
  </ds:schemaRefs>
</ds:datastoreItem>
</file>

<file path=customXml/itemProps2.xml><?xml version="1.0" encoding="utf-8"?>
<ds:datastoreItem xmlns:ds="http://schemas.openxmlformats.org/officeDocument/2006/customXml" ds:itemID="{2873B006-396D-4453-A93C-30070200292B}">
  <ds:schemaRefs>
    <ds:schemaRef ds:uri="15faec61-30a7-42e2-8eb3-7dceeac74717"/>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9f351cd4-8119-457f-a4e5-f8d811b53960"/>
    <ds:schemaRef ds:uri="http://www.w3.org/XML/1998/namespace"/>
    <ds:schemaRef ds:uri="http://purl.org/dc/dcmitype/"/>
  </ds:schemaRefs>
</ds:datastoreItem>
</file>

<file path=customXml/itemProps3.xml><?xml version="1.0" encoding="utf-8"?>
<ds:datastoreItem xmlns:ds="http://schemas.openxmlformats.org/officeDocument/2006/customXml" ds:itemID="{E0AC6F49-8BE7-40E3-A48A-03E7F4BCF3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351cd4-8119-457f-a4e5-f8d811b53960"/>
    <ds:schemaRef ds:uri="15faec61-30a7-42e2-8eb3-7dceeac747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Sheet1</vt:lpstr>
      <vt:lpstr>Sheet1!Titoli_stampa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Mirko Marseglia</cp:lastModifiedBy>
  <cp:revision/>
  <cp:lastPrinted>2026-06-24T09:19:51Z</cp:lastPrinted>
  <dcterms:created xsi:type="dcterms:W3CDTF">2025-10-01T10:28:18Z</dcterms:created>
  <dcterms:modified xsi:type="dcterms:W3CDTF">2026-08-18T09:43:10Z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2025-11-26T11:01:07Z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9313567c-9f0e-4083-b30a-7faeb536ecd7</vt:lpwstr>
  </property>
  <property fmtid="{D5CDD505-2E9C-101B-9397-08002B2CF9AE}" pid="7" name="MSIP_Label_defa4170-0d19-0005-0004-bc88714345d2_ActionId">
    <vt:lpwstr>335364eb-94b6-4a5b-b75e-4ce22245c7b5</vt:lpwstr>
  </property>
  <property fmtid="{D5CDD505-2E9C-101B-9397-08002B2CF9AE}" pid="8" name="MSIP_Label_defa4170-0d19-0005-0004-bc88714345d2_ContentBits">
    <vt:lpwstr>0</vt:lpwstr>
  </property>
  <property fmtid="{D5CDD505-2E9C-101B-9397-08002B2CF9AE}" pid="9" name="MSIP_Label_defa4170-0d19-0005-0004-bc88714345d2_Tag">
    <vt:lpwstr>50, 3, 0, 1</vt:lpwstr>
  </property>
  <property fmtid="{D5CDD505-2E9C-101B-9397-08002B2CF9AE}" pid="10" name="ContentTypeId">
    <vt:lpwstr>0x0101009B0FE69832943A4294B614134E6375D6</vt:lpwstr>
  </property>
  <property fmtid="{D5CDD505-2E9C-101B-9397-08002B2CF9AE}" pid="11" name="MediaServiceImageTags">
    <vt:lpwstr/>
  </property>
</Properties>
</file>